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 firstSheet="1" activeTab="1"/>
  </bookViews>
  <sheets>
    <sheet name="ДАННЫЕ" sheetId="2" state="hidden" r:id="rId1"/>
    <sheet name="ОТЧЕТ О ПОВЕРКЕ" sheetId="4" r:id="rId2"/>
  </sheets>
  <definedNames>
    <definedName name="_xlnm.Print_Area" localSheetId="1">'ОТЧЕТ О ПОВЕРКЕ'!$A$1:$K$58</definedName>
  </definedNames>
  <calcPr calcId="145621"/>
</workbook>
</file>

<file path=xl/calcChain.xml><?xml version="1.0" encoding="utf-8"?>
<calcChain xmlns="http://schemas.openxmlformats.org/spreadsheetml/2006/main">
  <c r="AC133" i="2" l="1"/>
  <c r="AC132" i="2"/>
  <c r="AC131" i="2"/>
  <c r="AC130" i="2"/>
  <c r="AC129" i="2"/>
  <c r="AC128" i="2"/>
  <c r="AC127" i="2"/>
  <c r="AC126" i="2"/>
  <c r="AC125" i="2"/>
  <c r="AC124" i="2"/>
  <c r="AC123" i="2"/>
  <c r="AC122" i="2"/>
  <c r="AC121" i="2"/>
  <c r="AC120" i="2"/>
  <c r="AC119" i="2"/>
  <c r="AC118" i="2"/>
  <c r="AC117" i="2"/>
  <c r="AC116" i="2"/>
  <c r="AC115" i="2"/>
  <c r="AC114" i="2"/>
  <c r="AC113" i="2"/>
  <c r="AC112" i="2"/>
  <c r="AC111" i="2"/>
  <c r="AC110" i="2"/>
  <c r="AC109" i="2"/>
  <c r="AC108" i="2"/>
  <c r="AC107" i="2"/>
  <c r="AC106" i="2"/>
  <c r="AC105" i="2"/>
  <c r="AC104" i="2"/>
  <c r="AC103" i="2"/>
  <c r="AC102" i="2"/>
  <c r="AC101" i="2"/>
  <c r="AC100" i="2"/>
  <c r="AC99" i="2"/>
  <c r="AC98" i="2"/>
  <c r="AC97" i="2"/>
  <c r="AC96" i="2"/>
  <c r="AC95" i="2"/>
  <c r="AC94" i="2"/>
  <c r="AC93" i="2"/>
  <c r="AC92" i="2"/>
  <c r="AC91" i="2"/>
  <c r="AC90" i="2"/>
  <c r="AC89" i="2"/>
  <c r="AC88" i="2"/>
  <c r="AC87" i="2"/>
  <c r="AC86" i="2"/>
  <c r="AC85" i="2"/>
  <c r="AC84" i="2"/>
  <c r="AC83" i="2"/>
  <c r="AC82" i="2"/>
  <c r="AC81" i="2"/>
  <c r="AC80" i="2"/>
  <c r="AC79" i="2"/>
  <c r="AC78" i="2"/>
  <c r="AC77" i="2"/>
  <c r="AC76" i="2"/>
  <c r="AC75" i="2"/>
  <c r="AB75" i="2"/>
  <c r="AC134" i="2" l="1"/>
  <c r="AC135" i="2" s="1"/>
  <c r="AJ160" i="2"/>
  <c r="E28" i="4" s="1"/>
  <c r="E27" i="4" s="1"/>
  <c r="AH140" i="2"/>
  <c r="I27" i="4" l="1"/>
  <c r="AH137" i="2"/>
  <c r="AH138" i="2"/>
  <c r="AH139" i="2"/>
  <c r="AH141" i="2"/>
  <c r="AH142" i="2"/>
  <c r="AH143" i="2"/>
  <c r="AH144" i="2"/>
  <c r="AH145" i="2"/>
  <c r="AH146" i="2"/>
  <c r="AH147" i="2"/>
  <c r="AH148" i="2"/>
  <c r="AH136" i="2"/>
  <c r="I28" i="4" l="1"/>
  <c r="A75" i="2" l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B75" i="2"/>
  <c r="C75" i="2"/>
  <c r="D75" i="2"/>
  <c r="E75" i="2"/>
  <c r="F75" i="2"/>
  <c r="G75" i="2"/>
  <c r="H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B76" i="2"/>
  <c r="C76" i="2"/>
  <c r="D76" i="2"/>
  <c r="E76" i="2"/>
  <c r="F76" i="2"/>
  <c r="G76" i="2"/>
  <c r="H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B77" i="2"/>
  <c r="C77" i="2"/>
  <c r="D77" i="2"/>
  <c r="E77" i="2"/>
  <c r="F77" i="2"/>
  <c r="G77" i="2"/>
  <c r="H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B78" i="2"/>
  <c r="C78" i="2"/>
  <c r="D78" i="2"/>
  <c r="E78" i="2"/>
  <c r="F78" i="2"/>
  <c r="G78" i="2"/>
  <c r="H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B79" i="2"/>
  <c r="C79" i="2"/>
  <c r="D79" i="2"/>
  <c r="E79" i="2"/>
  <c r="F79" i="2"/>
  <c r="G79" i="2"/>
  <c r="H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B80" i="2"/>
  <c r="C80" i="2"/>
  <c r="D80" i="2"/>
  <c r="E80" i="2"/>
  <c r="F80" i="2"/>
  <c r="G80" i="2"/>
  <c r="H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B81" i="2"/>
  <c r="C81" i="2"/>
  <c r="D81" i="2"/>
  <c r="E81" i="2"/>
  <c r="F81" i="2"/>
  <c r="G81" i="2"/>
  <c r="H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B82" i="2"/>
  <c r="C82" i="2"/>
  <c r="D82" i="2"/>
  <c r="E82" i="2"/>
  <c r="F82" i="2"/>
  <c r="G82" i="2"/>
  <c r="H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B83" i="2"/>
  <c r="C83" i="2"/>
  <c r="D83" i="2"/>
  <c r="E83" i="2"/>
  <c r="F83" i="2"/>
  <c r="G83" i="2"/>
  <c r="H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B84" i="2"/>
  <c r="C84" i="2"/>
  <c r="D84" i="2"/>
  <c r="E84" i="2"/>
  <c r="F84" i="2"/>
  <c r="G84" i="2"/>
  <c r="H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Z84" i="2"/>
  <c r="AA84" i="2"/>
  <c r="AB84" i="2"/>
  <c r="B85" i="2"/>
  <c r="C85" i="2"/>
  <c r="D85" i="2"/>
  <c r="E85" i="2"/>
  <c r="F85" i="2"/>
  <c r="G85" i="2"/>
  <c r="H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Z85" i="2"/>
  <c r="AA85" i="2"/>
  <c r="AB85" i="2"/>
  <c r="B86" i="2"/>
  <c r="C86" i="2"/>
  <c r="D86" i="2"/>
  <c r="E86" i="2"/>
  <c r="F86" i="2"/>
  <c r="G86" i="2"/>
  <c r="H86" i="2"/>
  <c r="L86" i="2"/>
  <c r="M86" i="2"/>
  <c r="N86" i="2"/>
  <c r="O86" i="2"/>
  <c r="P86" i="2"/>
  <c r="Q86" i="2"/>
  <c r="R86" i="2"/>
  <c r="S86" i="2"/>
  <c r="T86" i="2"/>
  <c r="U86" i="2"/>
  <c r="V86" i="2"/>
  <c r="W86" i="2"/>
  <c r="X86" i="2"/>
  <c r="Y86" i="2"/>
  <c r="Z86" i="2"/>
  <c r="AA86" i="2"/>
  <c r="AB86" i="2"/>
  <c r="B87" i="2"/>
  <c r="C87" i="2"/>
  <c r="D87" i="2"/>
  <c r="E87" i="2"/>
  <c r="F87" i="2"/>
  <c r="G87" i="2"/>
  <c r="H87" i="2"/>
  <c r="L87" i="2"/>
  <c r="M87" i="2"/>
  <c r="N87" i="2"/>
  <c r="O87" i="2"/>
  <c r="P87" i="2"/>
  <c r="Q87" i="2"/>
  <c r="R87" i="2"/>
  <c r="S87" i="2"/>
  <c r="T87" i="2"/>
  <c r="U87" i="2"/>
  <c r="V87" i="2"/>
  <c r="W87" i="2"/>
  <c r="X87" i="2"/>
  <c r="Y87" i="2"/>
  <c r="Z87" i="2"/>
  <c r="AA87" i="2"/>
  <c r="AB87" i="2"/>
  <c r="B88" i="2"/>
  <c r="C88" i="2"/>
  <c r="D88" i="2"/>
  <c r="E88" i="2"/>
  <c r="F88" i="2"/>
  <c r="G88" i="2"/>
  <c r="H88" i="2"/>
  <c r="L88" i="2"/>
  <c r="M88" i="2"/>
  <c r="N88" i="2"/>
  <c r="O88" i="2"/>
  <c r="P88" i="2"/>
  <c r="Q88" i="2"/>
  <c r="R88" i="2"/>
  <c r="S88" i="2"/>
  <c r="T88" i="2"/>
  <c r="U88" i="2"/>
  <c r="V88" i="2"/>
  <c r="W88" i="2"/>
  <c r="X88" i="2"/>
  <c r="Y88" i="2"/>
  <c r="Z88" i="2"/>
  <c r="AA88" i="2"/>
  <c r="AB88" i="2"/>
  <c r="B89" i="2"/>
  <c r="C89" i="2"/>
  <c r="D89" i="2"/>
  <c r="E89" i="2"/>
  <c r="F89" i="2"/>
  <c r="G89" i="2"/>
  <c r="H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B90" i="2"/>
  <c r="C90" i="2"/>
  <c r="D90" i="2"/>
  <c r="E90" i="2"/>
  <c r="F90" i="2"/>
  <c r="G90" i="2"/>
  <c r="H90" i="2"/>
  <c r="L90" i="2"/>
  <c r="M90" i="2"/>
  <c r="N90" i="2"/>
  <c r="O90" i="2"/>
  <c r="P90" i="2"/>
  <c r="Q90" i="2"/>
  <c r="R90" i="2"/>
  <c r="S90" i="2"/>
  <c r="T90" i="2"/>
  <c r="U90" i="2"/>
  <c r="V90" i="2"/>
  <c r="W90" i="2"/>
  <c r="X90" i="2"/>
  <c r="Y90" i="2"/>
  <c r="Z90" i="2"/>
  <c r="AA90" i="2"/>
  <c r="AB90" i="2"/>
  <c r="B91" i="2"/>
  <c r="C91" i="2"/>
  <c r="D91" i="2"/>
  <c r="E91" i="2"/>
  <c r="F91" i="2"/>
  <c r="G91" i="2"/>
  <c r="H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Z91" i="2"/>
  <c r="AA91" i="2"/>
  <c r="AB91" i="2"/>
  <c r="B92" i="2"/>
  <c r="C92" i="2"/>
  <c r="D92" i="2"/>
  <c r="E92" i="2"/>
  <c r="F92" i="2"/>
  <c r="G92" i="2"/>
  <c r="H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Z92" i="2"/>
  <c r="AA92" i="2"/>
  <c r="AB92" i="2"/>
  <c r="B93" i="2"/>
  <c r="C93" i="2"/>
  <c r="D93" i="2"/>
  <c r="E93" i="2"/>
  <c r="F93" i="2"/>
  <c r="G93" i="2"/>
  <c r="H93" i="2"/>
  <c r="L93" i="2"/>
  <c r="M93" i="2"/>
  <c r="N93" i="2"/>
  <c r="O93" i="2"/>
  <c r="P93" i="2"/>
  <c r="Q93" i="2"/>
  <c r="R93" i="2"/>
  <c r="S93" i="2"/>
  <c r="T93" i="2"/>
  <c r="U93" i="2"/>
  <c r="V93" i="2"/>
  <c r="W93" i="2"/>
  <c r="X93" i="2"/>
  <c r="Y93" i="2"/>
  <c r="Z93" i="2"/>
  <c r="AA93" i="2"/>
  <c r="AB93" i="2"/>
  <c r="B94" i="2"/>
  <c r="C94" i="2"/>
  <c r="D94" i="2"/>
  <c r="E94" i="2"/>
  <c r="F94" i="2"/>
  <c r="G94" i="2"/>
  <c r="H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B95" i="2"/>
  <c r="C95" i="2"/>
  <c r="D95" i="2"/>
  <c r="E95" i="2"/>
  <c r="F95" i="2"/>
  <c r="G95" i="2"/>
  <c r="H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B96" i="2"/>
  <c r="C96" i="2"/>
  <c r="D96" i="2"/>
  <c r="E96" i="2"/>
  <c r="F96" i="2"/>
  <c r="G96" i="2"/>
  <c r="H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Z96" i="2"/>
  <c r="AA96" i="2"/>
  <c r="AB96" i="2"/>
  <c r="B97" i="2"/>
  <c r="C97" i="2"/>
  <c r="D97" i="2"/>
  <c r="E97" i="2"/>
  <c r="F97" i="2"/>
  <c r="G97" i="2"/>
  <c r="H97" i="2"/>
  <c r="L97" i="2"/>
  <c r="M97" i="2"/>
  <c r="N97" i="2"/>
  <c r="O97" i="2"/>
  <c r="P97" i="2"/>
  <c r="Q97" i="2"/>
  <c r="R97" i="2"/>
  <c r="S97" i="2"/>
  <c r="T97" i="2"/>
  <c r="U97" i="2"/>
  <c r="V97" i="2"/>
  <c r="W97" i="2"/>
  <c r="X97" i="2"/>
  <c r="Y97" i="2"/>
  <c r="Z97" i="2"/>
  <c r="AA97" i="2"/>
  <c r="AB97" i="2"/>
  <c r="B98" i="2"/>
  <c r="C98" i="2"/>
  <c r="D98" i="2"/>
  <c r="E98" i="2"/>
  <c r="F98" i="2"/>
  <c r="G98" i="2"/>
  <c r="H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Z98" i="2"/>
  <c r="AA98" i="2"/>
  <c r="AB98" i="2"/>
  <c r="B99" i="2"/>
  <c r="C99" i="2"/>
  <c r="D99" i="2"/>
  <c r="E99" i="2"/>
  <c r="F99" i="2"/>
  <c r="G99" i="2"/>
  <c r="H99" i="2"/>
  <c r="L99" i="2"/>
  <c r="M99" i="2"/>
  <c r="N99" i="2"/>
  <c r="O99" i="2"/>
  <c r="P99" i="2"/>
  <c r="Q99" i="2"/>
  <c r="R99" i="2"/>
  <c r="S99" i="2"/>
  <c r="T99" i="2"/>
  <c r="U99" i="2"/>
  <c r="V99" i="2"/>
  <c r="W99" i="2"/>
  <c r="X99" i="2"/>
  <c r="Y99" i="2"/>
  <c r="Z99" i="2"/>
  <c r="AA99" i="2"/>
  <c r="AB99" i="2"/>
  <c r="B100" i="2"/>
  <c r="C100" i="2"/>
  <c r="D100" i="2"/>
  <c r="E100" i="2"/>
  <c r="F100" i="2"/>
  <c r="G100" i="2"/>
  <c r="H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Y100" i="2"/>
  <c r="Z100" i="2"/>
  <c r="AA100" i="2"/>
  <c r="AB100" i="2"/>
  <c r="B101" i="2"/>
  <c r="C101" i="2"/>
  <c r="D101" i="2"/>
  <c r="E101" i="2"/>
  <c r="F101" i="2"/>
  <c r="G101" i="2"/>
  <c r="H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B102" i="2"/>
  <c r="C102" i="2"/>
  <c r="D102" i="2"/>
  <c r="E102" i="2"/>
  <c r="F102" i="2"/>
  <c r="G102" i="2"/>
  <c r="H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B103" i="2"/>
  <c r="C103" i="2"/>
  <c r="D103" i="2"/>
  <c r="E103" i="2"/>
  <c r="F103" i="2"/>
  <c r="G103" i="2"/>
  <c r="H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Y103" i="2"/>
  <c r="Z103" i="2"/>
  <c r="AA103" i="2"/>
  <c r="AB103" i="2"/>
  <c r="B104" i="2"/>
  <c r="C104" i="2"/>
  <c r="D104" i="2"/>
  <c r="E104" i="2"/>
  <c r="F104" i="2"/>
  <c r="G104" i="2"/>
  <c r="H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Y104" i="2"/>
  <c r="Z104" i="2"/>
  <c r="AA104" i="2"/>
  <c r="AB104" i="2"/>
  <c r="B105" i="2"/>
  <c r="C105" i="2"/>
  <c r="D105" i="2"/>
  <c r="E105" i="2"/>
  <c r="F105" i="2"/>
  <c r="G105" i="2"/>
  <c r="H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X105" i="2"/>
  <c r="Y105" i="2"/>
  <c r="Z105" i="2"/>
  <c r="AA105" i="2"/>
  <c r="AB105" i="2"/>
  <c r="B106" i="2"/>
  <c r="C106" i="2"/>
  <c r="D106" i="2"/>
  <c r="E106" i="2"/>
  <c r="F106" i="2"/>
  <c r="G106" i="2"/>
  <c r="H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Y106" i="2"/>
  <c r="Z106" i="2"/>
  <c r="AA106" i="2"/>
  <c r="AB106" i="2"/>
  <c r="B107" i="2"/>
  <c r="C107" i="2"/>
  <c r="D107" i="2"/>
  <c r="E107" i="2"/>
  <c r="F107" i="2"/>
  <c r="G107" i="2"/>
  <c r="H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Z107" i="2"/>
  <c r="AA107" i="2"/>
  <c r="AB107" i="2"/>
  <c r="B108" i="2"/>
  <c r="C108" i="2"/>
  <c r="D108" i="2"/>
  <c r="E108" i="2"/>
  <c r="F108" i="2"/>
  <c r="G108" i="2"/>
  <c r="H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Y108" i="2"/>
  <c r="Z108" i="2"/>
  <c r="AA108" i="2"/>
  <c r="AB108" i="2"/>
  <c r="B109" i="2"/>
  <c r="C109" i="2"/>
  <c r="D109" i="2"/>
  <c r="E109" i="2"/>
  <c r="F109" i="2"/>
  <c r="G109" i="2"/>
  <c r="H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X109" i="2"/>
  <c r="Y109" i="2"/>
  <c r="Z109" i="2"/>
  <c r="AA109" i="2"/>
  <c r="AB109" i="2"/>
  <c r="B110" i="2"/>
  <c r="C110" i="2"/>
  <c r="D110" i="2"/>
  <c r="E110" i="2"/>
  <c r="F110" i="2"/>
  <c r="G110" i="2"/>
  <c r="H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A110" i="2"/>
  <c r="AB110" i="2"/>
  <c r="B111" i="2"/>
  <c r="C111" i="2"/>
  <c r="D111" i="2"/>
  <c r="E111" i="2"/>
  <c r="F111" i="2"/>
  <c r="G111" i="2"/>
  <c r="H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B112" i="2"/>
  <c r="C112" i="2"/>
  <c r="D112" i="2"/>
  <c r="E112" i="2"/>
  <c r="F112" i="2"/>
  <c r="G112" i="2"/>
  <c r="H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X112" i="2"/>
  <c r="Y112" i="2"/>
  <c r="Z112" i="2"/>
  <c r="AA112" i="2"/>
  <c r="AB112" i="2"/>
  <c r="B113" i="2"/>
  <c r="C113" i="2"/>
  <c r="D113" i="2"/>
  <c r="E113" i="2"/>
  <c r="F113" i="2"/>
  <c r="G113" i="2"/>
  <c r="H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X113" i="2"/>
  <c r="Y113" i="2"/>
  <c r="Z113" i="2"/>
  <c r="AA113" i="2"/>
  <c r="AB113" i="2"/>
  <c r="B114" i="2"/>
  <c r="C114" i="2"/>
  <c r="D114" i="2"/>
  <c r="E114" i="2"/>
  <c r="F114" i="2"/>
  <c r="G114" i="2"/>
  <c r="H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X114" i="2"/>
  <c r="Y114" i="2"/>
  <c r="Z114" i="2"/>
  <c r="AA114" i="2"/>
  <c r="AB114" i="2"/>
  <c r="B115" i="2"/>
  <c r="C115" i="2"/>
  <c r="D115" i="2"/>
  <c r="E115" i="2"/>
  <c r="F115" i="2"/>
  <c r="G115" i="2"/>
  <c r="H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X115" i="2"/>
  <c r="Y115" i="2"/>
  <c r="Z115" i="2"/>
  <c r="AA115" i="2"/>
  <c r="AB115" i="2"/>
  <c r="B116" i="2"/>
  <c r="C116" i="2"/>
  <c r="D116" i="2"/>
  <c r="E116" i="2"/>
  <c r="F116" i="2"/>
  <c r="G116" i="2"/>
  <c r="H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X116" i="2"/>
  <c r="Y116" i="2"/>
  <c r="Z116" i="2"/>
  <c r="AA116" i="2"/>
  <c r="AB116" i="2"/>
  <c r="B117" i="2"/>
  <c r="C117" i="2"/>
  <c r="D117" i="2"/>
  <c r="E117" i="2"/>
  <c r="F117" i="2"/>
  <c r="G117" i="2"/>
  <c r="H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X117" i="2"/>
  <c r="Y117" i="2"/>
  <c r="Z117" i="2"/>
  <c r="AA117" i="2"/>
  <c r="AB117" i="2"/>
  <c r="B118" i="2"/>
  <c r="C118" i="2"/>
  <c r="D118" i="2"/>
  <c r="E118" i="2"/>
  <c r="F118" i="2"/>
  <c r="G118" i="2"/>
  <c r="H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B119" i="2"/>
  <c r="C119" i="2"/>
  <c r="D119" i="2"/>
  <c r="E119" i="2"/>
  <c r="F119" i="2"/>
  <c r="G119" i="2"/>
  <c r="H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B120" i="2"/>
  <c r="C120" i="2"/>
  <c r="D120" i="2"/>
  <c r="E120" i="2"/>
  <c r="F120" i="2"/>
  <c r="G120" i="2"/>
  <c r="H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Y120" i="2"/>
  <c r="Z120" i="2"/>
  <c r="AA120" i="2"/>
  <c r="AB120" i="2"/>
  <c r="B121" i="2"/>
  <c r="C121" i="2"/>
  <c r="D121" i="2"/>
  <c r="E121" i="2"/>
  <c r="F121" i="2"/>
  <c r="G121" i="2"/>
  <c r="H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X121" i="2"/>
  <c r="Y121" i="2"/>
  <c r="Z121" i="2"/>
  <c r="AA121" i="2"/>
  <c r="AB121" i="2"/>
  <c r="B122" i="2"/>
  <c r="C122" i="2"/>
  <c r="D122" i="2"/>
  <c r="E122" i="2"/>
  <c r="F122" i="2"/>
  <c r="G122" i="2"/>
  <c r="H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X122" i="2"/>
  <c r="Y122" i="2"/>
  <c r="Z122" i="2"/>
  <c r="AA122" i="2"/>
  <c r="AB122" i="2"/>
  <c r="B123" i="2"/>
  <c r="C123" i="2"/>
  <c r="D123" i="2"/>
  <c r="E123" i="2"/>
  <c r="F123" i="2"/>
  <c r="G123" i="2"/>
  <c r="H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X123" i="2"/>
  <c r="Y123" i="2"/>
  <c r="Z123" i="2"/>
  <c r="AA123" i="2"/>
  <c r="AB123" i="2"/>
  <c r="B124" i="2"/>
  <c r="C124" i="2"/>
  <c r="D124" i="2"/>
  <c r="E124" i="2"/>
  <c r="F124" i="2"/>
  <c r="G124" i="2"/>
  <c r="H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X124" i="2"/>
  <c r="Y124" i="2"/>
  <c r="Z124" i="2"/>
  <c r="AA124" i="2"/>
  <c r="AB124" i="2"/>
  <c r="B125" i="2"/>
  <c r="C125" i="2"/>
  <c r="D125" i="2"/>
  <c r="E125" i="2"/>
  <c r="F125" i="2"/>
  <c r="G125" i="2"/>
  <c r="H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X125" i="2"/>
  <c r="Y125" i="2"/>
  <c r="Z125" i="2"/>
  <c r="AA125" i="2"/>
  <c r="AB125" i="2"/>
  <c r="B126" i="2"/>
  <c r="C126" i="2"/>
  <c r="D126" i="2"/>
  <c r="E126" i="2"/>
  <c r="F126" i="2"/>
  <c r="G126" i="2"/>
  <c r="H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X126" i="2"/>
  <c r="Y126" i="2"/>
  <c r="Z126" i="2"/>
  <c r="AA126" i="2"/>
  <c r="AB126" i="2"/>
  <c r="B127" i="2"/>
  <c r="C127" i="2"/>
  <c r="D127" i="2"/>
  <c r="E127" i="2"/>
  <c r="F127" i="2"/>
  <c r="G127" i="2"/>
  <c r="H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X127" i="2"/>
  <c r="Y127" i="2"/>
  <c r="Z127" i="2"/>
  <c r="AA127" i="2"/>
  <c r="AB127" i="2"/>
  <c r="B128" i="2"/>
  <c r="C128" i="2"/>
  <c r="D128" i="2"/>
  <c r="E128" i="2"/>
  <c r="F128" i="2"/>
  <c r="G128" i="2"/>
  <c r="H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X128" i="2"/>
  <c r="Y128" i="2"/>
  <c r="Z128" i="2"/>
  <c r="AA128" i="2"/>
  <c r="AB128" i="2"/>
  <c r="B129" i="2"/>
  <c r="C129" i="2"/>
  <c r="D129" i="2"/>
  <c r="E129" i="2"/>
  <c r="F129" i="2"/>
  <c r="G129" i="2"/>
  <c r="H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X129" i="2"/>
  <c r="Y129" i="2"/>
  <c r="Z129" i="2"/>
  <c r="AA129" i="2"/>
  <c r="AB129" i="2"/>
  <c r="B130" i="2"/>
  <c r="C130" i="2"/>
  <c r="D130" i="2"/>
  <c r="E130" i="2"/>
  <c r="F130" i="2"/>
  <c r="G130" i="2"/>
  <c r="H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X130" i="2"/>
  <c r="Y130" i="2"/>
  <c r="Z130" i="2"/>
  <c r="AA130" i="2"/>
  <c r="AB130" i="2"/>
  <c r="B131" i="2"/>
  <c r="C131" i="2"/>
  <c r="D131" i="2"/>
  <c r="E131" i="2"/>
  <c r="F131" i="2"/>
  <c r="G131" i="2"/>
  <c r="H131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X131" i="2"/>
  <c r="Y131" i="2"/>
  <c r="Z131" i="2"/>
  <c r="AA131" i="2"/>
  <c r="AB131" i="2"/>
  <c r="B132" i="2"/>
  <c r="C132" i="2"/>
  <c r="D132" i="2"/>
  <c r="E132" i="2"/>
  <c r="F132" i="2"/>
  <c r="G132" i="2"/>
  <c r="H132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X132" i="2"/>
  <c r="Y132" i="2"/>
  <c r="Z132" i="2"/>
  <c r="AA132" i="2"/>
  <c r="AB132" i="2"/>
  <c r="B133" i="2"/>
  <c r="C133" i="2"/>
  <c r="D133" i="2"/>
  <c r="E133" i="2"/>
  <c r="F133" i="2"/>
  <c r="G133" i="2"/>
  <c r="H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X133" i="2"/>
  <c r="Y133" i="2"/>
  <c r="Z133" i="2"/>
  <c r="AA133" i="2"/>
  <c r="AB133" i="2"/>
  <c r="I134" i="2"/>
  <c r="J134" i="2"/>
  <c r="G32" i="4" s="1"/>
  <c r="K134" i="2"/>
  <c r="G37" i="4" s="1"/>
  <c r="L134" i="2"/>
  <c r="I135" i="2"/>
  <c r="J135" i="2"/>
  <c r="K135" i="2"/>
  <c r="L135" i="2"/>
  <c r="I136" i="2"/>
  <c r="J136" i="2"/>
  <c r="E32" i="4" s="1"/>
  <c r="K136" i="2"/>
  <c r="E37" i="4" s="1"/>
  <c r="L136" i="2"/>
  <c r="W134" i="2" l="1"/>
  <c r="W135" i="2" s="1"/>
  <c r="I43" i="4" s="1"/>
  <c r="B134" i="2"/>
  <c r="C8" i="4" s="1"/>
  <c r="AA134" i="2"/>
  <c r="AA135" i="2" s="1"/>
  <c r="H134" i="2"/>
  <c r="O134" i="2"/>
  <c r="O135" i="2" s="1"/>
  <c r="I33" i="4" s="1"/>
  <c r="AB134" i="2"/>
  <c r="AB135" i="2" s="1"/>
  <c r="X134" i="2"/>
  <c r="X135" i="2" s="1"/>
  <c r="S134" i="2"/>
  <c r="S135" i="2" s="1"/>
  <c r="P134" i="2"/>
  <c r="P135" i="2" s="1"/>
  <c r="I39" i="4" s="1"/>
  <c r="G134" i="2"/>
  <c r="E134" i="2"/>
  <c r="C134" i="2"/>
  <c r="Y134" i="2"/>
  <c r="Y135" i="2" s="1"/>
  <c r="V134" i="2"/>
  <c r="V135" i="2" s="1"/>
  <c r="U134" i="2"/>
  <c r="U135" i="2" s="1"/>
  <c r="N134" i="2"/>
  <c r="N135" i="2" s="1"/>
  <c r="D134" i="2"/>
  <c r="Z134" i="2"/>
  <c r="Z135" i="2" s="1"/>
  <c r="T134" i="2"/>
  <c r="T135" i="2" s="1"/>
  <c r="R134" i="2"/>
  <c r="R135" i="2" s="1"/>
  <c r="Q134" i="2"/>
  <c r="Q135" i="2" s="1"/>
  <c r="M134" i="2"/>
  <c r="M135" i="2" s="1"/>
  <c r="I38" i="4" s="1"/>
  <c r="I37" i="4"/>
  <c r="D37" i="4"/>
  <c r="D32" i="4"/>
  <c r="I32" i="4"/>
  <c r="F134" i="2"/>
  <c r="AD138" i="2" s="1"/>
  <c r="I42" i="4" l="1"/>
  <c r="I35" i="4"/>
  <c r="AD136" i="2"/>
  <c r="AD150" i="2"/>
  <c r="AD151" i="2"/>
  <c r="AD146" i="2"/>
  <c r="AD147" i="2"/>
  <c r="AD137" i="2"/>
  <c r="AD143" i="2"/>
  <c r="AD145" i="2"/>
  <c r="AD149" i="2"/>
  <c r="AD141" i="2"/>
  <c r="AD144" i="2"/>
  <c r="AD140" i="2"/>
  <c r="AD148" i="2"/>
  <c r="AD142" i="2"/>
  <c r="AD139" i="2"/>
  <c r="AD157" i="2"/>
  <c r="AD135" i="2"/>
  <c r="AD153" i="2"/>
  <c r="AD154" i="2"/>
  <c r="AD155" i="2"/>
  <c r="AD156" i="2"/>
  <c r="AD152" i="2"/>
  <c r="AF160" i="2" l="1"/>
  <c r="E26" i="4" s="1"/>
  <c r="E25" i="4" s="1"/>
  <c r="I25" i="4" s="1"/>
  <c r="I26" i="4" l="1"/>
  <c r="C48" i="4" s="1"/>
</calcChain>
</file>

<file path=xl/sharedStrings.xml><?xml version="1.0" encoding="utf-8"?>
<sst xmlns="http://schemas.openxmlformats.org/spreadsheetml/2006/main" count="329" uniqueCount="225">
  <si>
    <t>Заводской номер прибора</t>
  </si>
  <si>
    <t>Среда</t>
  </si>
  <si>
    <t>Амплитуда сигнала</t>
  </si>
  <si>
    <t>$106</t>
  </si>
  <si>
    <t>Частота вихреобразования</t>
  </si>
  <si>
    <t>Дисперсия спектра</t>
  </si>
  <si>
    <t>$195</t>
  </si>
  <si>
    <t>Вероятно наличие кавитации</t>
  </si>
  <si>
    <t>Вероятно хаотичное вихреобразование</t>
  </si>
  <si>
    <t>Версия ПО</t>
  </si>
  <si>
    <t>КФ</t>
  </si>
  <si>
    <t>К(л/с-&gt;м3/ч)</t>
  </si>
  <si>
    <t>Отсечка по амплитуде</t>
  </si>
  <si>
    <t>Контрольные суммы и версия ПО</t>
  </si>
  <si>
    <t>$63</t>
  </si>
  <si>
    <t>$81</t>
  </si>
  <si>
    <t>$80</t>
  </si>
  <si>
    <t>$79</t>
  </si>
  <si>
    <t>$193</t>
  </si>
  <si>
    <t>Контрольная сумма программного кода</t>
  </si>
  <si>
    <t>$74</t>
  </si>
  <si>
    <t>$178</t>
  </si>
  <si>
    <t>$175</t>
  </si>
  <si>
    <t>Температура плат блока электроники</t>
  </si>
  <si>
    <t>$172</t>
  </si>
  <si>
    <t>$346</t>
  </si>
  <si>
    <t>$347</t>
  </si>
  <si>
    <t>$348</t>
  </si>
  <si>
    <t>$349</t>
  </si>
  <si>
    <t>$350</t>
  </si>
  <si>
    <t>$351</t>
  </si>
  <si>
    <t>$352</t>
  </si>
  <si>
    <t>$354</t>
  </si>
  <si>
    <t>$355</t>
  </si>
  <si>
    <t>$356</t>
  </si>
  <si>
    <t>$357</t>
  </si>
  <si>
    <t>$358</t>
  </si>
  <si>
    <t>$359</t>
  </si>
  <si>
    <t>$360</t>
  </si>
  <si>
    <t>$361</t>
  </si>
  <si>
    <t>$353</t>
  </si>
  <si>
    <t>Сбой при чтении пользовательских констант (ошибка контрольной суммы)</t>
  </si>
  <si>
    <t>Выход расхода при РУ за метрологический диапазон</t>
  </si>
  <si>
    <t>Неисправность при самопроверке АЦП или при неисправности усилителя заряда</t>
  </si>
  <si>
    <t>Нет связи с процессором HART</t>
  </si>
  <si>
    <t>Слишком низкое напряжение питания токовой петли</t>
  </si>
  <si>
    <t>Ток петли не соответствует аналоговому сигналу</t>
  </si>
  <si>
    <t>Обрыв датчика температуры</t>
  </si>
  <si>
    <t>Цепь датчика температуры короткозамкнута</t>
  </si>
  <si>
    <t>Неисправность датчика давления (ток менее 3,8 мА)</t>
  </si>
  <si>
    <t>Перегрузка входа датчика давления (ток более 21 мА)</t>
  </si>
  <si>
    <t>Частота на дискретном выходе может превысить 1200 Гц</t>
  </si>
  <si>
    <t>Выход за пределы температуры электроники</t>
  </si>
  <si>
    <t>Ошибка вычислителя</t>
  </si>
  <si>
    <t>Амплитуда ускорения вибрации превышает 0,5g</t>
  </si>
  <si>
    <t>8.10 от 15.02.2019</t>
  </si>
  <si>
    <t>8.13A</t>
  </si>
  <si>
    <t>8.13B</t>
  </si>
  <si>
    <t>8.13C</t>
  </si>
  <si>
    <t>8.11</t>
  </si>
  <si>
    <t>8.12</t>
  </si>
  <si>
    <t>8.09 от 02.04.2017</t>
  </si>
  <si>
    <t>8.04 от 30.10.2014</t>
  </si>
  <si>
    <t>8.04 от 18.11.2014 (Лукойл 95)</t>
  </si>
  <si>
    <t>8.04 от 22.11.2014</t>
  </si>
  <si>
    <t>8.05 от 20.03.2015</t>
  </si>
  <si>
    <t>8.06 от 27.04.2015</t>
  </si>
  <si>
    <t>8.07 от 21.10.2015</t>
  </si>
  <si>
    <t>8.08 от 01.09.2016</t>
  </si>
  <si>
    <t>8.09 от 14.03.2018</t>
  </si>
  <si>
    <t>8.14A</t>
  </si>
  <si>
    <t>8.14B</t>
  </si>
  <si>
    <t>8.14C</t>
  </si>
  <si>
    <t>Соответствие CRC</t>
  </si>
  <si>
    <t>Типоразмер (ДУ), мм</t>
  </si>
  <si>
    <t>8.14D</t>
  </si>
  <si>
    <t>8.15A</t>
  </si>
  <si>
    <t>8.15B</t>
  </si>
  <si>
    <t>8.15C</t>
  </si>
  <si>
    <t>8.15D</t>
  </si>
  <si>
    <t>(имитационный метод)</t>
  </si>
  <si>
    <t>Средства поверки:</t>
  </si>
  <si>
    <t>1. Результаты внешнего осмотра:</t>
  </si>
  <si>
    <t>соответствует</t>
  </si>
  <si>
    <t>(соответствует, не соответствует)</t>
  </si>
  <si>
    <t>2. Результаты опробования:</t>
  </si>
  <si>
    <t>3. Результаты проверки соответствия программного обеспечения (ПО):</t>
  </si>
  <si>
    <t>Результат поверки:</t>
  </si>
  <si>
    <t>Поверку выполнил:</t>
  </si>
  <si>
    <t>(ФИО)</t>
  </si>
  <si>
    <t>(личная подпись)</t>
  </si>
  <si>
    <t>Поверитель:</t>
  </si>
  <si>
    <t>(дата поверки)</t>
  </si>
  <si>
    <t>ПРОТОКОЛ ПОВЕРКИ №370/0000/2021</t>
  </si>
  <si>
    <t>ЭВ200-000.000.000.00 МП с изменением №2</t>
  </si>
  <si>
    <t>Версия ПО"ЭМИС-Интегратор 3"</t>
  </si>
  <si>
    <t>ЭМИС-Интегратор 3.1.13</t>
  </si>
  <si>
    <t>3.1.13</t>
  </si>
  <si>
    <t>ЭМИС-Интегратор 3.1.14</t>
  </si>
  <si>
    <t>3.1.14</t>
  </si>
  <si>
    <t>ЭМИС-Интегратор 3.1.15</t>
  </si>
  <si>
    <t>3.1.15</t>
  </si>
  <si>
    <t>ЭМИС-Интегратор 3.1.16</t>
  </si>
  <si>
    <t>3.1.16</t>
  </si>
  <si>
    <t>ЭМИС-Интегратор 3.1.17</t>
  </si>
  <si>
    <t>3.1.17</t>
  </si>
  <si>
    <t>ЭМИС-Интегратор 3.1.18</t>
  </si>
  <si>
    <t>3.1.18</t>
  </si>
  <si>
    <t>ЭМИС-Интегратор 3.1.19</t>
  </si>
  <si>
    <t>3.1.19</t>
  </si>
  <si>
    <t>ЭМИС-Интегратор 3.1.20</t>
  </si>
  <si>
    <t>3.1.20</t>
  </si>
  <si>
    <t>ЭМИС-Интегратор 3.1.21</t>
  </si>
  <si>
    <t>3.1.21</t>
  </si>
  <si>
    <t>ЭМИС-Интегратор 3.1.22</t>
  </si>
  <si>
    <t>3.1.22</t>
  </si>
  <si>
    <t>------</t>
  </si>
  <si>
    <t>ЭМИС-Интегратор 3.1.23</t>
  </si>
  <si>
    <t>ЭМИС-Интегратор 3.1.24</t>
  </si>
  <si>
    <t>ЭМИС-Интегратор 3.1.25</t>
  </si>
  <si>
    <t>3.1.23</t>
  </si>
  <si>
    <t>3.1.24</t>
  </si>
  <si>
    <t>3.1.25</t>
  </si>
  <si>
    <t>Проверка АЦП и усилителя</t>
  </si>
  <si>
    <t>4. Результаты контроля проточной части, сенсора и измерительной цепи:</t>
  </si>
  <si>
    <t>6. Результаты контроля входов и выходов электронного блока</t>
  </si>
  <si>
    <t>Проверка настроек частотного/импульсного выхода</t>
  </si>
  <si>
    <t>Проверка токового выхода. Проверка интерфейса HART</t>
  </si>
  <si>
    <t>Идентификационное наименование встроенного ПО</t>
  </si>
  <si>
    <t>Номер версии встроенного ПО</t>
  </si>
  <si>
    <t>Идентификационное наименование внешнего ПО</t>
  </si>
  <si>
    <t>Номер версии внешнего ПО</t>
  </si>
  <si>
    <t>7. Результаты внешнего контроля частотного/импульсного выхода электронного блока</t>
  </si>
  <si>
    <t>Наименование типа СИ:</t>
  </si>
  <si>
    <t>Преобразователи расхода вихревые</t>
  </si>
  <si>
    <t>Тип СИ:</t>
  </si>
  <si>
    <t>Модификация СИ:</t>
  </si>
  <si>
    <t>ЭМИС-ВИХРЬ 200 (ЭВ-200)</t>
  </si>
  <si>
    <t>ЭВ-200</t>
  </si>
  <si>
    <t>Заводской номер СИ:</t>
  </si>
  <si>
    <t>Год выпуска СИ:</t>
  </si>
  <si>
    <t>Регистрационный номер типа СИ:</t>
  </si>
  <si>
    <t>Наименование документа, на основании которого выполнена поверка:</t>
  </si>
  <si>
    <t>Место поверки СИ:</t>
  </si>
  <si>
    <t>Владелец СИ:</t>
  </si>
  <si>
    <t>ИНН владельца СИ:</t>
  </si>
  <si>
    <t>Условия проведения поверки СИ:</t>
  </si>
  <si>
    <t>42775-14</t>
  </si>
  <si>
    <t>Челябинская обл., Сосновский р-н,
д. Казанцево, ул. Производственная, д.7/1</t>
  </si>
  <si>
    <t>ЗАО "ЭМИС"</t>
  </si>
  <si>
    <t>Все эталоны, которые применяются при имитационной поверке</t>
  </si>
  <si>
    <t>Расчетный метод поверки (контроль не требуется)</t>
  </si>
  <si>
    <t>Вычислитель включен?</t>
  </si>
  <si>
    <t>$187</t>
  </si>
  <si>
    <t>5. Результаты контроля состояния электронного блока:</t>
  </si>
  <si>
    <t>Контролируемый параметр</t>
  </si>
  <si>
    <t>Минимальное значение</t>
  </si>
  <si>
    <t>Максимальное значение</t>
  </si>
  <si>
    <t>Фактическое значение</t>
  </si>
  <si>
    <t>Результат</t>
  </si>
  <si>
    <t>Контроль температуры процессора</t>
  </si>
  <si>
    <t>Проверка контрольной суммы настроек прибора</t>
  </si>
  <si>
    <t>Проверка межпроцессорной связи</t>
  </si>
  <si>
    <t>Проверка частотного/импульсного выхода: фиксированная частота 200 Гц</t>
  </si>
  <si>
    <t>Газообразная среда</t>
  </si>
  <si>
    <t>08.02.2022 17:54:14</t>
  </si>
  <si>
    <t>08.02.2022 17:54:15</t>
  </si>
  <si>
    <t>08.02.2022 17:54:16</t>
  </si>
  <si>
    <t>08.02.2022 17:54:17</t>
  </si>
  <si>
    <t>08.02.2022 17:54:18</t>
  </si>
  <si>
    <t>08.02.2022 17:54:19</t>
  </si>
  <si>
    <t>08.02.2022 17:54:20</t>
  </si>
  <si>
    <t>08.02.2022 17:54:21</t>
  </si>
  <si>
    <t>08.02.2022 17:54:22</t>
  </si>
  <si>
    <t>08.02.2022 17:54:23</t>
  </si>
  <si>
    <t>08.02.2022 17:54:24</t>
  </si>
  <si>
    <t>08.02.2022 17:54:25</t>
  </si>
  <si>
    <t>08.02.2022 17:54:26</t>
  </si>
  <si>
    <t>08.02.2022 17:54:27</t>
  </si>
  <si>
    <t>08.02.2022 17:54:28</t>
  </si>
  <si>
    <t>08.02.2022 17:54:29</t>
  </si>
  <si>
    <t>08.02.2022 17:54:30</t>
  </si>
  <si>
    <t>08.02.2022 17:54:31</t>
  </si>
  <si>
    <t>08.02.2022 17:54:32</t>
  </si>
  <si>
    <t>08.02.2022 17:54:33</t>
  </si>
  <si>
    <t>08.02.2022 17:54:34</t>
  </si>
  <si>
    <t>08.02.2022 17:54:35</t>
  </si>
  <si>
    <t>08.02.2022 17:54:36</t>
  </si>
  <si>
    <t>08.02.2022 17:54:37</t>
  </si>
  <si>
    <t>08.02.2022 17:54:38</t>
  </si>
  <si>
    <t>08.02.2022 17:54:39</t>
  </si>
  <si>
    <t>08.02.2022 17:54:40</t>
  </si>
  <si>
    <t>08.02.2022 17:54:41</t>
  </si>
  <si>
    <t>08.02.2022 17:54:42</t>
  </si>
  <si>
    <t>08.02.2022 17:54:43</t>
  </si>
  <si>
    <t>08.02.2022 17:54:44</t>
  </si>
  <si>
    <t>08.02.2022 17:54:45</t>
  </si>
  <si>
    <t>08.02.2022 17:54:46</t>
  </si>
  <si>
    <t>08.02.2022 17:54:47</t>
  </si>
  <si>
    <t>08.02.2022 17:54:48</t>
  </si>
  <si>
    <t>08.02.2022 17:54:49</t>
  </si>
  <si>
    <t>08.02.2022 17:54:50</t>
  </si>
  <si>
    <t>08.02.2022 17:54:51</t>
  </si>
  <si>
    <t>08.02.2022 17:54:52</t>
  </si>
  <si>
    <t>08.02.2022 17:54:53</t>
  </si>
  <si>
    <t>08.02.2022 17:54:54</t>
  </si>
  <si>
    <t>08.02.2022 17:54:55</t>
  </si>
  <si>
    <t>08.02.2022 17:54:56</t>
  </si>
  <si>
    <t>08.02.2022 17:54:57</t>
  </si>
  <si>
    <t>08.02.2022 17:54:58</t>
  </si>
  <si>
    <t>08.02.2022 17:54:59</t>
  </si>
  <si>
    <t>08.02.2022 17:55:00</t>
  </si>
  <si>
    <t>08.02.2022 17:55:01</t>
  </si>
  <si>
    <t>08.02.2022 17:55:02</t>
  </si>
  <si>
    <t>08.02.2022 17:55:03</t>
  </si>
  <si>
    <t>08.02.2022 17:55:04</t>
  </si>
  <si>
    <t>08.02.2022 17:55:05</t>
  </si>
  <si>
    <t>08.02.2022 17:55:06</t>
  </si>
  <si>
    <t>08.02.2022 17:55:07</t>
  </si>
  <si>
    <t>08.02.2022 17:55:08</t>
  </si>
  <si>
    <t>08.02.2022 17:55:09</t>
  </si>
  <si>
    <t>08.02.2022 17:55:10</t>
  </si>
  <si>
    <t>08.02.2022 17:55:11</t>
  </si>
  <si>
    <t>08.02.2022 17:55:12</t>
  </si>
  <si>
    <t>08.02.2022 17:55:13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</si>
</sst>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arial cyr"/>
      <charset val="204"/>
    </font>
    <font>
      <sz val="11"/>
      <color theme="1"/>
      <name val="arial cyr"/>
      <charset val="204"/>
    </font>
    <font>
      <b/>
      <sz val="11"/>
      <color theme="1"/>
      <name val="arial cyr"/>
      <charset val="204"/>
    </font>
    <font>
      <sz val="12"/>
      <color theme="1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8"/>
      <color theme="1"/>
      <name val="arial cyr"/>
      <charset val="204"/>
    </font>
    <font>
      <sz val="10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7"/>
      <color theme="1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47">
    <xf numFmtId="0" fontId="0" fillId="0" borderId="0"/>
    <xf numFmtId="0" fontId="12" fillId="0" borderId="0"/>
    <xf numFmtId="0" fontId="11" fillId="0" borderId="0"/>
    <xf numFmtId="0" fontId="10" fillId="0" borderId="0"/>
    <xf numFmtId="0" fontId="10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7">
    <xf numFmtId="0" fontId="0" fillId="0" borderId="0" xfId="0"/>
    <xf numFmtId="0" fontId="14" fillId="0" borderId="0" xfId="0" applyFont="1"/>
    <xf numFmtId="0" fontId="14" fillId="0" borderId="0" xfId="0" applyFont="1" applyFill="1"/>
    <xf numFmtId="0" fontId="16" fillId="0" borderId="0" xfId="0" applyFont="1"/>
    <xf numFmtId="0" fontId="0" fillId="0" borderId="0" xfId="0" applyAlignment="1">
      <alignment horizontal="center" vertical="center"/>
    </xf>
    <xf numFmtId="0" fontId="14" fillId="2" borderId="0" xfId="0" applyFont="1" applyFill="1"/>
    <xf numFmtId="0" fontId="14" fillId="2" borderId="4" xfId="0" applyFont="1" applyFill="1" applyBorder="1" applyProtection="1">
      <protection hidden="1"/>
    </xf>
    <xf numFmtId="0" fontId="14" fillId="2" borderId="2" xfId="0" applyFont="1" applyFill="1" applyBorder="1" applyProtection="1">
      <protection hidden="1"/>
    </xf>
    <xf numFmtId="0" fontId="14" fillId="2" borderId="5" xfId="0" applyFont="1" applyFill="1" applyBorder="1" applyProtection="1">
      <protection hidden="1"/>
    </xf>
    <xf numFmtId="0" fontId="16" fillId="2" borderId="6" xfId="0" applyFont="1" applyFill="1" applyBorder="1" applyProtection="1">
      <protection hidden="1"/>
    </xf>
    <xf numFmtId="0" fontId="18" fillId="2" borderId="0" xfId="1" applyFont="1" applyFill="1" applyBorder="1" applyAlignment="1" applyProtection="1">
      <alignment vertical="center"/>
      <protection hidden="1"/>
    </xf>
    <xf numFmtId="0" fontId="14" fillId="2" borderId="0" xfId="0" applyFont="1" applyFill="1" applyBorder="1" applyProtection="1">
      <protection hidden="1"/>
    </xf>
    <xf numFmtId="0" fontId="16" fillId="2" borderId="0" xfId="0" applyFont="1" applyFill="1" applyBorder="1" applyProtection="1">
      <protection hidden="1"/>
    </xf>
    <xf numFmtId="0" fontId="14" fillId="0" borderId="0" xfId="0" applyFont="1"/>
    <xf numFmtId="0" fontId="14" fillId="2" borderId="6" xfId="0" applyFont="1" applyFill="1" applyBorder="1" applyProtection="1">
      <protection hidden="1"/>
    </xf>
    <xf numFmtId="0" fontId="14" fillId="2" borderId="7" xfId="0" applyFont="1" applyFill="1" applyBorder="1" applyProtection="1">
      <protection hidden="1"/>
    </xf>
    <xf numFmtId="0" fontId="10" fillId="0" borderId="8" xfId="4" applyBorder="1" applyAlignment="1">
      <alignment horizontal="left" vertical="center" wrapText="1"/>
    </xf>
    <xf numFmtId="0" fontId="10" fillId="0" borderId="9" xfId="4" applyBorder="1" applyAlignment="1">
      <alignment horizontal="left" vertical="center" wrapText="1"/>
    </xf>
    <xf numFmtId="0" fontId="0" fillId="0" borderId="0" xfId="0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8" fillId="2" borderId="0" xfId="0" applyFont="1" applyFill="1" applyBorder="1" applyAlignment="1" applyProtection="1">
      <alignment horizontal="center" vertical="center"/>
      <protection hidden="1"/>
    </xf>
    <xf numFmtId="0" fontId="9" fillId="0" borderId="9" xfId="4" applyFont="1" applyBorder="1" applyAlignment="1">
      <alignment horizontal="left" vertical="center" wrapText="1"/>
    </xf>
    <xf numFmtId="0" fontId="20" fillId="0" borderId="10" xfId="5" applyFont="1" applyBorder="1" applyAlignment="1">
      <alignment horizontal="left" vertical="center" wrapText="1"/>
    </xf>
    <xf numFmtId="0" fontId="14" fillId="2" borderId="11" xfId="0" applyFont="1" applyFill="1" applyBorder="1" applyProtection="1">
      <protection hidden="1"/>
    </xf>
    <xf numFmtId="0" fontId="14" fillId="2" borderId="3" xfId="0" applyFont="1" applyFill="1" applyBorder="1" applyProtection="1">
      <protection hidden="1"/>
    </xf>
    <xf numFmtId="0" fontId="14" fillId="2" borderId="12" xfId="0" applyFont="1" applyFill="1" applyBorder="1" applyProtection="1">
      <protection hidden="1"/>
    </xf>
    <xf numFmtId="0" fontId="15" fillId="2" borderId="7" xfId="0" applyFont="1" applyFill="1" applyBorder="1" applyAlignment="1" applyProtection="1">
      <alignment horizontal="center"/>
      <protection hidden="1"/>
    </xf>
    <xf numFmtId="0" fontId="18" fillId="2" borderId="7" xfId="0" applyNumberFormat="1" applyFont="1" applyFill="1" applyBorder="1" applyAlignment="1" applyProtection="1">
      <alignment horizontal="center" vertical="center"/>
      <protection hidden="1"/>
    </xf>
    <xf numFmtId="0" fontId="17" fillId="2" borderId="7" xfId="0" applyFont="1" applyFill="1" applyBorder="1" applyAlignment="1" applyProtection="1">
      <alignment horizontal="center" vertical="center" wrapText="1"/>
      <protection hidden="1"/>
    </xf>
    <xf numFmtId="0" fontId="18" fillId="2" borderId="7" xfId="0" applyFont="1" applyFill="1" applyBorder="1" applyAlignment="1" applyProtection="1">
      <alignment horizontal="center" vertical="center"/>
      <protection hidden="1"/>
    </xf>
    <xf numFmtId="0" fontId="13" fillId="2" borderId="7" xfId="0" applyFont="1" applyFill="1" applyBorder="1" applyAlignment="1" applyProtection="1">
      <alignment horizontal="center"/>
      <protection hidden="1"/>
    </xf>
    <xf numFmtId="0" fontId="19" fillId="2" borderId="7" xfId="1" applyFont="1" applyFill="1" applyBorder="1" applyAlignment="1" applyProtection="1">
      <alignment horizontal="left" vertical="center"/>
      <protection hidden="1"/>
    </xf>
    <xf numFmtId="0" fontId="7" fillId="0" borderId="9" xfId="4" applyFont="1" applyBorder="1" applyAlignment="1">
      <alignment horizontal="center" vertical="center" wrapText="1"/>
    </xf>
    <xf numFmtId="0" fontId="7" fillId="0" borderId="9" xfId="4" applyFont="1" applyBorder="1" applyAlignment="1">
      <alignment horizontal="left" vertical="center" wrapText="1"/>
    </xf>
    <xf numFmtId="0" fontId="8" fillId="0" borderId="0" xfId="5" applyBorder="1" applyAlignment="1">
      <alignment horizontal="left" vertical="center" wrapText="1"/>
    </xf>
    <xf numFmtId="0" fontId="7" fillId="0" borderId="10" xfId="5" applyFont="1" applyFill="1" applyBorder="1" applyAlignment="1">
      <alignment horizontal="left" vertical="center" wrapText="1"/>
    </xf>
    <xf numFmtId="0" fontId="7" fillId="0" borderId="10" xfId="5" applyFont="1" applyBorder="1" applyAlignment="1">
      <alignment horizontal="left" vertical="center" wrapText="1"/>
    </xf>
    <xf numFmtId="0" fontId="7" fillId="0" borderId="8" xfId="5" applyFont="1" applyBorder="1" applyAlignment="1">
      <alignment horizontal="left" vertical="center" wrapText="1"/>
    </xf>
    <xf numFmtId="0" fontId="20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0" fillId="0" borderId="13" xfId="0" applyBorder="1"/>
    <xf numFmtId="0" fontId="20" fillId="0" borderId="13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20" fillId="0" borderId="14" xfId="0" applyNumberFormat="1" applyFont="1" applyBorder="1" applyAlignment="1">
      <alignment horizontal="center" vertical="center" wrapText="1"/>
    </xf>
    <xf numFmtId="1" fontId="8" fillId="0" borderId="8" xfId="5" applyNumberFormat="1" applyFill="1" applyBorder="1" applyAlignment="1">
      <alignment horizontal="center" vertical="center" wrapText="1"/>
    </xf>
    <xf numFmtId="1" fontId="8" fillId="0" borderId="8" xfId="5" applyNumberFormat="1" applyBorder="1" applyAlignment="1">
      <alignment horizontal="center" vertical="center" wrapText="1"/>
    </xf>
    <xf numFmtId="1" fontId="7" fillId="0" borderId="8" xfId="5" applyNumberFormat="1" applyFont="1" applyBorder="1" applyAlignment="1">
      <alignment horizontal="center" vertical="center" wrapText="1"/>
    </xf>
    <xf numFmtId="0" fontId="6" fillId="0" borderId="8" xfId="4" applyFont="1" applyBorder="1" applyAlignment="1">
      <alignment horizontal="left" vertical="center" wrapText="1"/>
    </xf>
    <xf numFmtId="0" fontId="4" fillId="0" borderId="9" xfId="4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20" fillId="0" borderId="15" xfId="0" applyNumberFormat="1" applyFont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8" fillId="0" borderId="0" xfId="1" applyFont="1" applyFill="1" applyBorder="1" applyAlignment="1" applyProtection="1">
      <alignment horizontal="left" vertical="center" wrapText="1"/>
      <protection hidden="1"/>
    </xf>
    <xf numFmtId="0" fontId="14" fillId="0" borderId="0" xfId="0" applyFont="1"/>
    <xf numFmtId="0" fontId="14" fillId="2" borderId="6" xfId="0" applyFont="1" applyFill="1" applyBorder="1" applyProtection="1">
      <protection hidden="1"/>
    </xf>
    <xf numFmtId="0" fontId="14" fillId="2" borderId="0" xfId="0" applyFont="1" applyFill="1" applyBorder="1" applyProtection="1">
      <protection hidden="1"/>
    </xf>
    <xf numFmtId="0" fontId="18" fillId="2" borderId="0" xfId="0" applyFont="1" applyFill="1" applyBorder="1" applyAlignment="1" applyProtection="1">
      <alignment vertical="center"/>
      <protection hidden="1"/>
    </xf>
    <xf numFmtId="0" fontId="18" fillId="2" borderId="0" xfId="0" applyFont="1" applyFill="1" applyBorder="1" applyProtection="1">
      <protection hidden="1"/>
    </xf>
    <xf numFmtId="0" fontId="18" fillId="2" borderId="0" xfId="0" applyFont="1" applyFill="1" applyBorder="1" applyAlignment="1" applyProtection="1">
      <alignment vertical="center"/>
      <protection hidden="1"/>
    </xf>
    <xf numFmtId="0" fontId="14" fillId="0" borderId="0" xfId="0" applyFont="1"/>
    <xf numFmtId="0" fontId="14" fillId="2" borderId="6" xfId="0" applyFont="1" applyFill="1" applyBorder="1" applyProtection="1">
      <protection hidden="1"/>
    </xf>
    <xf numFmtId="0" fontId="14" fillId="2" borderId="0" xfId="0" applyFont="1" applyFill="1" applyBorder="1" applyProtection="1">
      <protection hidden="1"/>
    </xf>
    <xf numFmtId="0" fontId="0" fillId="0" borderId="0" xfId="0"/>
    <xf numFmtId="0" fontId="14" fillId="0" borderId="0" xfId="0" applyFont="1"/>
    <xf numFmtId="0" fontId="16" fillId="0" borderId="0" xfId="0" applyFont="1"/>
    <xf numFmtId="0" fontId="14" fillId="0" borderId="0" xfId="0" applyFont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0" fillId="3" borderId="13" xfId="0" quotePrefix="1" applyNumberFormat="1" applyFill="1" applyBorder="1" applyAlignment="1">
      <alignment horizontal="center" vertical="center"/>
    </xf>
    <xf numFmtId="49" fontId="21" fillId="3" borderId="13" xfId="0" applyNumberFormat="1" applyFont="1" applyFill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49" fontId="0" fillId="0" borderId="19" xfId="0" quotePrefix="1" applyNumberFormat="1" applyBorder="1" applyAlignment="1">
      <alignment horizontal="center" vertical="center"/>
    </xf>
    <xf numFmtId="0" fontId="14" fillId="2" borderId="6" xfId="0" applyFont="1" applyFill="1" applyBorder="1" applyProtection="1">
      <protection hidden="1"/>
    </xf>
    <xf numFmtId="0" fontId="18" fillId="2" borderId="0" xfId="0" applyFont="1" applyFill="1" applyBorder="1" applyAlignment="1" applyProtection="1">
      <alignment horizontal="center" vertical="center"/>
      <protection hidden="1"/>
    </xf>
    <xf numFmtId="0" fontId="18" fillId="2" borderId="0" xfId="0" applyNumberFormat="1" applyFont="1" applyFill="1" applyBorder="1" applyAlignment="1" applyProtection="1">
      <alignment horizontal="center" vertical="center"/>
      <protection hidden="1"/>
    </xf>
    <xf numFmtId="164" fontId="18" fillId="2" borderId="0" xfId="0" applyNumberFormat="1" applyFont="1" applyFill="1" applyBorder="1" applyAlignment="1" applyProtection="1">
      <alignment horizontal="center" vertical="center"/>
      <protection hidden="1"/>
    </xf>
    <xf numFmtId="0" fontId="16" fillId="2" borderId="6" xfId="0" applyFont="1" applyFill="1" applyBorder="1" applyProtection="1">
      <protection hidden="1"/>
    </xf>
    <xf numFmtId="0" fontId="14" fillId="2" borderId="0" xfId="0" applyFont="1" applyFill="1" applyBorder="1" applyProtection="1">
      <protection hidden="1"/>
    </xf>
    <xf numFmtId="0" fontId="16" fillId="2" borderId="0" xfId="0" applyFont="1" applyFill="1" applyBorder="1" applyProtection="1">
      <protection hidden="1"/>
    </xf>
    <xf numFmtId="165" fontId="18" fillId="2" borderId="0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 applyBorder="1"/>
    <xf numFmtId="0" fontId="18" fillId="2" borderId="0" xfId="22" applyFont="1" applyFill="1" applyBorder="1" applyAlignment="1" applyProtection="1">
      <alignment vertical="center"/>
      <protection hidden="1"/>
    </xf>
    <xf numFmtId="0" fontId="16" fillId="2" borderId="0" xfId="22" applyFont="1" applyFill="1" applyBorder="1" applyAlignment="1" applyProtection="1">
      <alignment vertical="center"/>
      <protection hidden="1"/>
    </xf>
    <xf numFmtId="0" fontId="16" fillId="2" borderId="0" xfId="0" applyFont="1" applyFill="1" applyBorder="1" applyAlignment="1" applyProtection="1">
      <alignment horizontal="center" vertical="center"/>
      <protection hidden="1"/>
    </xf>
    <xf numFmtId="0" fontId="16" fillId="2" borderId="0" xfId="22" applyFont="1" applyFill="1" applyBorder="1" applyAlignment="1" applyProtection="1">
      <alignment vertical="center"/>
      <protection hidden="1"/>
    </xf>
    <xf numFmtId="0" fontId="16" fillId="2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/>
    <xf numFmtId="0" fontId="18" fillId="2" borderId="0" xfId="22" applyFont="1" applyFill="1" applyBorder="1" applyAlignment="1" applyProtection="1">
      <alignment vertical="center"/>
      <protection hidden="1"/>
    </xf>
    <xf numFmtId="0" fontId="16" fillId="2" borderId="7" xfId="0" applyFont="1" applyFill="1" applyBorder="1" applyProtection="1">
      <protection hidden="1"/>
    </xf>
    <xf numFmtId="0" fontId="16" fillId="0" borderId="0" xfId="0" applyFont="1" applyBorder="1"/>
    <xf numFmtId="0" fontId="16" fillId="2" borderId="0" xfId="22" applyFont="1" applyFill="1" applyBorder="1" applyAlignment="1" applyProtection="1">
      <alignment vertical="center"/>
      <protection hidden="1"/>
    </xf>
    <xf numFmtId="0" fontId="16" fillId="2" borderId="0" xfId="0" applyFont="1" applyFill="1" applyBorder="1" applyAlignment="1" applyProtection="1">
      <alignment horizontal="center" vertical="center"/>
      <protection hidden="1"/>
    </xf>
    <xf numFmtId="0" fontId="16" fillId="2" borderId="0" xfId="0" applyFont="1" applyFill="1" applyBorder="1" applyProtection="1">
      <protection hidden="1"/>
    </xf>
    <xf numFmtId="0" fontId="22" fillId="2" borderId="0" xfId="0" applyFont="1" applyFill="1" applyBorder="1" applyAlignment="1" applyProtection="1">
      <alignment vertical="center"/>
      <protection hidden="1"/>
    </xf>
    <xf numFmtId="0" fontId="16" fillId="2" borderId="0" xfId="22" applyFont="1" applyFill="1" applyBorder="1" applyAlignment="1" applyProtection="1">
      <alignment vertical="center"/>
      <protection hidden="1"/>
    </xf>
    <xf numFmtId="0" fontId="16" fillId="2" borderId="0" xfId="0" applyFont="1" applyFill="1" applyBorder="1" applyAlignment="1" applyProtection="1">
      <alignment horizontal="center" vertical="center"/>
      <protection hidden="1"/>
    </xf>
    <xf numFmtId="0" fontId="16" fillId="2" borderId="0" xfId="0" applyFont="1" applyFill="1" applyBorder="1" applyProtection="1">
      <protection hidden="1"/>
    </xf>
    <xf numFmtId="0" fontId="22" fillId="2" borderId="7" xfId="0" applyFont="1" applyFill="1" applyBorder="1" applyAlignment="1" applyProtection="1">
      <alignment vertical="center"/>
      <protection hidden="1"/>
    </xf>
    <xf numFmtId="0" fontId="18" fillId="2" borderId="0" xfId="0" applyFont="1" applyFill="1" applyBorder="1" applyAlignment="1" applyProtection="1">
      <alignment horizontal="center" vertical="center"/>
      <protection hidden="1"/>
    </xf>
    <xf numFmtId="0" fontId="24" fillId="0" borderId="7" xfId="23" applyFont="1" applyBorder="1" applyAlignment="1">
      <alignment horizontal="center"/>
    </xf>
    <xf numFmtId="0" fontId="25" fillId="2" borderId="0" xfId="0" applyFont="1" applyFill="1" applyBorder="1" applyAlignment="1" applyProtection="1">
      <alignment horizontal="left" vertical="center"/>
      <protection hidden="1"/>
    </xf>
    <xf numFmtId="0" fontId="25" fillId="2" borderId="0" xfId="0" applyFont="1" applyFill="1" applyBorder="1" applyAlignment="1" applyProtection="1">
      <alignment vertical="center"/>
      <protection hidden="1"/>
    </xf>
    <xf numFmtId="0" fontId="20" fillId="0" borderId="0" xfId="0" applyFont="1" applyBorder="1"/>
    <xf numFmtId="0" fontId="25" fillId="0" borderId="0" xfId="0" applyFont="1" applyBorder="1"/>
    <xf numFmtId="0" fontId="20" fillId="0" borderId="0" xfId="5" applyFont="1" applyFill="1" applyBorder="1" applyAlignment="1">
      <alignment horizontal="left" vertical="center" wrapText="1"/>
    </xf>
    <xf numFmtId="1" fontId="2" fillId="0" borderId="8" xfId="5" applyNumberFormat="1" applyFont="1" applyBorder="1" applyAlignment="1">
      <alignment horizontal="center" vertical="center" wrapText="1"/>
    </xf>
    <xf numFmtId="2" fontId="18" fillId="2" borderId="0" xfId="0" applyNumberFormat="1" applyFont="1" applyFill="1" applyBorder="1" applyAlignment="1" applyProtection="1">
      <alignment horizontal="center" vertical="center"/>
      <protection hidden="1"/>
    </xf>
    <xf numFmtId="2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18" fillId="2" borderId="0" xfId="0" applyFont="1" applyFill="1" applyBorder="1" applyAlignment="1" applyProtection="1">
      <alignment horizontal="left" vertical="center" wrapText="1"/>
      <protection hidden="1"/>
    </xf>
    <xf numFmtId="0" fontId="17" fillId="2" borderId="0" xfId="0" applyFont="1" applyFill="1" applyBorder="1" applyAlignment="1" applyProtection="1">
      <alignment horizontal="center" vertical="center" wrapText="1"/>
      <protection hidden="1"/>
    </xf>
    <xf numFmtId="0" fontId="17" fillId="2" borderId="3" xfId="25" applyFont="1" applyFill="1" applyBorder="1" applyAlignment="1" applyProtection="1">
      <alignment horizontal="left" vertical="center"/>
      <protection hidden="1"/>
    </xf>
    <xf numFmtId="0" fontId="17" fillId="2" borderId="3" xfId="25" applyFont="1" applyFill="1" applyBorder="1" applyAlignment="1" applyProtection="1">
      <alignment horizontal="left" vertical="center" wrapText="1"/>
      <protection hidden="1"/>
    </xf>
    <xf numFmtId="0" fontId="17" fillId="2" borderId="3" xfId="25" applyFont="1" applyFill="1" applyBorder="1" applyAlignment="1" applyProtection="1">
      <alignment horizontal="center" vertical="center" wrapText="1"/>
      <protection hidden="1"/>
    </xf>
    <xf numFmtId="0" fontId="17" fillId="2" borderId="3" xfId="25" applyFont="1" applyFill="1" applyBorder="1" applyAlignment="1" applyProtection="1">
      <alignment horizontal="center" vertical="center"/>
      <protection hidden="1"/>
    </xf>
    <xf numFmtId="2" fontId="18" fillId="2" borderId="0" xfId="1" applyNumberFormat="1" applyFont="1" applyFill="1" applyBorder="1" applyAlignment="1" applyProtection="1">
      <alignment horizontal="center" vertical="center"/>
      <protection hidden="1"/>
    </xf>
    <xf numFmtId="0" fontId="18" fillId="2" borderId="0" xfId="1" applyFont="1" applyFill="1" applyBorder="1" applyAlignment="1" applyProtection="1">
      <alignment horizontal="center" vertical="center"/>
      <protection hidden="1"/>
    </xf>
    <xf numFmtId="0" fontId="14" fillId="0" borderId="0" xfId="0" applyFont="1"/>
    <xf numFmtId="0" fontId="14" fillId="2" borderId="0" xfId="0" applyFont="1" applyFill="1" applyBorder="1" applyProtection="1">
      <protection hidden="1"/>
    </xf>
    <xf numFmtId="0" fontId="14" fillId="2" borderId="6" xfId="0" applyFont="1" applyFill="1" applyBorder="1" applyProtection="1">
      <protection hidden="1"/>
    </xf>
    <xf numFmtId="0" fontId="18" fillId="2" borderId="0" xfId="0" applyFont="1" applyFill="1" applyBorder="1" applyAlignment="1" applyProtection="1">
      <alignment horizontal="center" vertical="center"/>
      <protection hidden="1"/>
    </xf>
    <xf numFmtId="0" fontId="18" fillId="2" borderId="7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2" borderId="3" xfId="43" applyFont="1" applyFill="1" applyBorder="1" applyAlignment="1" applyProtection="1">
      <alignment horizontal="left" vertical="center"/>
      <protection hidden="1"/>
    </xf>
    <xf numFmtId="0" fontId="17" fillId="2" borderId="3" xfId="43" applyFont="1" applyFill="1" applyBorder="1" applyAlignment="1" applyProtection="1">
      <alignment horizontal="center" vertical="center" wrapText="1"/>
      <protection hidden="1"/>
    </xf>
    <xf numFmtId="0" fontId="17" fillId="2" borderId="3" xfId="43" applyFont="1" applyFill="1" applyBorder="1" applyAlignment="1" applyProtection="1">
      <alignment horizontal="center" vertical="center"/>
      <protection hidden="1"/>
    </xf>
    <xf numFmtId="0" fontId="17" fillId="2" borderId="3" xfId="43" applyFont="1" applyFill="1" applyBorder="1" applyAlignment="1" applyProtection="1">
      <alignment vertical="center"/>
      <protection hidden="1"/>
    </xf>
    <xf numFmtId="0" fontId="17" fillId="2" borderId="3" xfId="0" applyFont="1" applyFill="1" applyBorder="1" applyAlignment="1" applyProtection="1">
      <alignment horizontal="center" vertical="center"/>
      <protection hidden="1"/>
    </xf>
    <xf numFmtId="0" fontId="18" fillId="2" borderId="0" xfId="43" applyFont="1" applyFill="1" applyBorder="1" applyAlignment="1" applyProtection="1">
      <alignment vertical="center"/>
      <protection hidden="1"/>
    </xf>
    <xf numFmtId="0" fontId="18" fillId="2" borderId="0" xfId="0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49" fontId="21" fillId="3" borderId="13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2" borderId="0" xfId="0" applyFont="1" applyFill="1" applyBorder="1" applyAlignment="1" applyProtection="1">
      <alignment horizontal="center"/>
      <protection hidden="1"/>
    </xf>
    <xf numFmtId="0" fontId="15" fillId="2" borderId="0" xfId="0" applyFont="1" applyFill="1" applyBorder="1" applyAlignment="1" applyProtection="1">
      <alignment horizontal="center"/>
      <protection hidden="1"/>
    </xf>
    <xf numFmtId="0" fontId="25" fillId="2" borderId="0" xfId="0" applyFont="1" applyFill="1" applyBorder="1" applyAlignment="1" applyProtection="1">
      <alignment horizontal="center" vertical="center"/>
      <protection hidden="1"/>
    </xf>
    <xf numFmtId="0" fontId="25" fillId="0" borderId="0" xfId="0" applyFont="1" applyBorder="1" applyAlignment="1">
      <alignment horizontal="left" wrapText="1"/>
    </xf>
    <xf numFmtId="0" fontId="25" fillId="0" borderId="0" xfId="0" applyFont="1" applyBorder="1" applyAlignment="1">
      <alignment horizontal="center" vertical="top"/>
    </xf>
    <xf numFmtId="0" fontId="25" fillId="2" borderId="0" xfId="0" applyFont="1" applyFill="1" applyBorder="1" applyAlignment="1" applyProtection="1">
      <alignment horizontal="center" wrapText="1"/>
      <protection hidden="1"/>
    </xf>
    <xf numFmtId="0" fontId="25" fillId="0" borderId="0" xfId="0" applyFont="1" applyBorder="1" applyAlignment="1">
      <alignment horizontal="center"/>
    </xf>
    <xf numFmtId="0" fontId="25" fillId="4" borderId="0" xfId="0" applyFont="1" applyFill="1" applyBorder="1" applyAlignment="1" applyProtection="1">
      <alignment horizontal="center" vertical="center"/>
      <protection hidden="1"/>
    </xf>
    <xf numFmtId="0" fontId="25" fillId="0" borderId="0" xfId="0" applyFont="1" applyFill="1" applyBorder="1" applyAlignment="1" applyProtection="1">
      <alignment horizontal="center" vertical="center"/>
      <protection hidden="1"/>
    </xf>
    <xf numFmtId="0" fontId="18" fillId="2" borderId="1" xfId="0" applyFont="1" applyFill="1" applyBorder="1" applyAlignment="1" applyProtection="1">
      <alignment horizontal="center" vertical="center"/>
      <protection hidden="1"/>
    </xf>
    <xf numFmtId="0" fontId="22" fillId="2" borderId="18" xfId="0" applyFont="1" applyFill="1" applyBorder="1" applyAlignment="1" applyProtection="1">
      <alignment horizontal="center" vertical="center"/>
      <protection hidden="1"/>
    </xf>
    <xf numFmtId="0" fontId="18" fillId="2" borderId="0" xfId="0" applyNumberFormat="1" applyFont="1" applyFill="1" applyBorder="1" applyAlignment="1" applyProtection="1">
      <alignment horizontal="center" vertical="center"/>
      <protection hidden="1"/>
    </xf>
    <xf numFmtId="0" fontId="16" fillId="2" borderId="1" xfId="0" applyFont="1" applyFill="1" applyBorder="1" applyAlignment="1" applyProtection="1">
      <alignment horizontal="center" vertical="center"/>
      <protection hidden="1"/>
    </xf>
    <xf numFmtId="0" fontId="22" fillId="2" borderId="0" xfId="0" applyFont="1" applyFill="1" applyBorder="1" applyAlignment="1" applyProtection="1">
      <alignment horizontal="center" vertical="center"/>
      <protection hidden="1"/>
    </xf>
    <xf numFmtId="0" fontId="18" fillId="2" borderId="0" xfId="1" applyFont="1" applyFill="1" applyBorder="1" applyAlignment="1" applyProtection="1">
      <alignment horizontal="left" vertical="center"/>
      <protection hidden="1"/>
    </xf>
    <xf numFmtId="0" fontId="18" fillId="0" borderId="0" xfId="1" applyFont="1" applyFill="1" applyBorder="1" applyAlignment="1" applyProtection="1">
      <alignment horizontal="left" vertical="center" wrapText="1"/>
      <protection hidden="1"/>
    </xf>
    <xf numFmtId="49" fontId="0" fillId="0" borderId="0" xfId="0" applyNumberFormat="1" applyAlignment="1">
      <alignment horizontal="center" vertical="center"/>
    </xf>
    <xf numFmtId="49" fontId="0" fillId="0" borderId="0" xfId="0" applyNumberFormat="1"/>
    <xf numFmtId="49" fontId="8" fillId="0" borderId="0" xfId="5" applyNumberFormat="1" applyBorder="1" applyAlignment="1">
      <alignment horizontal="center" vertical="center" wrapText="1"/>
    </xf>
  </cellXfs>
  <cellStyles count="47">
    <cellStyle name="Обычный" xfId="0" builtinId="0"/>
    <cellStyle name="Обычный 2" xfId="1"/>
    <cellStyle name="Обычный 2 2" xfId="2"/>
    <cellStyle name="Обычный 2 2 2" xfId="4"/>
    <cellStyle name="Обычный 2 2 2 2" xfId="9"/>
    <cellStyle name="Обычный 2 2 2 2 2" xfId="19"/>
    <cellStyle name="Обычный 2 2 2 2 2 2" xfId="43"/>
    <cellStyle name="Обычный 2 2 2 2 3" xfId="33"/>
    <cellStyle name="Обычный 2 2 2 3" xfId="14"/>
    <cellStyle name="Обычный 2 2 2 3 2" xfId="38"/>
    <cellStyle name="Обычный 2 2 2 4" xfId="28"/>
    <cellStyle name="Обычный 2 2 3" xfId="7"/>
    <cellStyle name="Обычный 2 2 3 2" xfId="17"/>
    <cellStyle name="Обычный 2 2 3 2 2" xfId="41"/>
    <cellStyle name="Обычный 2 2 3 3" xfId="31"/>
    <cellStyle name="Обычный 2 2 4" xfId="12"/>
    <cellStyle name="Обычный 2 2 4 2" xfId="36"/>
    <cellStyle name="Обычный 2 2 5" xfId="22"/>
    <cellStyle name="Обычный 2 2 5 2" xfId="46"/>
    <cellStyle name="Обычный 2 2 6" xfId="26"/>
    <cellStyle name="Обычный 2 3" xfId="3"/>
    <cellStyle name="Обычный 2 3 2" xfId="8"/>
    <cellStyle name="Обычный 2 3 2 2" xfId="18"/>
    <cellStyle name="Обычный 2 3 2 2 2" xfId="42"/>
    <cellStyle name="Обычный 2 3 2 3" xfId="32"/>
    <cellStyle name="Обычный 2 3 3" xfId="13"/>
    <cellStyle name="Обычный 2 3 3 2" xfId="37"/>
    <cellStyle name="Обычный 2 3 4" xfId="27"/>
    <cellStyle name="Обычный 2 4" xfId="6"/>
    <cellStyle name="Обычный 2 4 2" xfId="16"/>
    <cellStyle name="Обычный 2 4 2 2" xfId="40"/>
    <cellStyle name="Обычный 2 4 3" xfId="30"/>
    <cellStyle name="Обычный 2 5" xfId="11"/>
    <cellStyle name="Обычный 2 5 2" xfId="35"/>
    <cellStyle name="Обычный 2 6" xfId="21"/>
    <cellStyle name="Обычный 2 6 2" xfId="45"/>
    <cellStyle name="Обычный 2 7" xfId="24"/>
    <cellStyle name="Обычный 2 8" xfId="25"/>
    <cellStyle name="Обычный 3" xfId="5"/>
    <cellStyle name="Обычный 3 2" xfId="10"/>
    <cellStyle name="Обычный 3 2 2" xfId="20"/>
    <cellStyle name="Обычный 3 2 2 2" xfId="44"/>
    <cellStyle name="Обычный 3 2 3" xfId="34"/>
    <cellStyle name="Обычный 3 3" xfId="15"/>
    <cellStyle name="Обычный 3 3 2" xfId="39"/>
    <cellStyle name="Обычный 3 4" xfId="29"/>
    <cellStyle name="Обычный 4" xfId="23"/>
  </cellStyles>
  <dxfs count="24">
    <dxf>
      <fill>
        <patternFill>
          <bgColor rgb="FFFF5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FFC000"/>
        </patternFill>
      </fill>
    </dxf>
    <dxf>
      <fill>
        <patternFill>
          <bgColor rgb="FFFF5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0"/>
  <sheetViews>
    <sheetView topLeftCell="F124" workbookViewId="0">
      <selection activeCell="K134" sqref="K134"/>
    </sheetView>
  </sheetViews>
  <sheetFormatPr defaultRowHeight="15" x14ac:dyDescent="0.25"/>
  <cols>
    <col min="1" max="1" width="25.7109375" style="4" bestFit="1" customWidth="1"/>
    <col min="2" max="2" width="17" style="4" bestFit="1" customWidth="1"/>
    <col min="3" max="3" width="12.140625" bestFit="1" customWidth="1"/>
    <col min="4" max="4" width="6.5703125" bestFit="1" customWidth="1"/>
    <col min="5" max="5" width="11" bestFit="1" customWidth="1"/>
    <col min="6" max="6" width="15.7109375" customWidth="1"/>
    <col min="7" max="7" width="4" bestFit="1" customWidth="1"/>
    <col min="8" max="8" width="7" bestFit="1" customWidth="1"/>
    <col min="9" max="9" width="10.42578125" customWidth="1"/>
    <col min="10" max="10" width="11.140625" bestFit="1" customWidth="1"/>
    <col min="11" max="11" width="12.7109375" customWidth="1"/>
    <col min="12" max="12" width="10.85546875" bestFit="1" customWidth="1"/>
    <col min="13" max="13" width="17.7109375" customWidth="1"/>
    <col min="14" max="14" width="21.28515625" customWidth="1"/>
    <col min="15" max="15" width="18.28515625" customWidth="1"/>
    <col min="16" max="16" width="14" customWidth="1"/>
    <col min="17" max="17" width="15.140625" customWidth="1"/>
    <col min="18" max="18" width="13.5703125" customWidth="1"/>
    <col min="19" max="19" width="14.85546875" bestFit="1" customWidth="1"/>
    <col min="20" max="20" width="17" customWidth="1"/>
    <col min="21" max="21" width="14.85546875" bestFit="1" customWidth="1"/>
    <col min="22" max="22" width="14" customWidth="1"/>
    <col min="23" max="23" width="12.28515625" customWidth="1"/>
    <col min="24" max="24" width="10.85546875" customWidth="1"/>
    <col min="25" max="26" width="13.140625" customWidth="1"/>
    <col min="27" max="27" width="12.140625" customWidth="1"/>
    <col min="28" max="28" width="12.85546875" customWidth="1"/>
    <col min="29" max="30" width="17.42578125" bestFit="1" customWidth="1"/>
    <col min="31" max="31" width="14.7109375" customWidth="1"/>
    <col min="32" max="32" width="8.7109375" customWidth="1"/>
    <col min="33" max="33" width="16.7109375" customWidth="1"/>
    <col min="35" max="35" width="24.42578125" customWidth="1"/>
  </cols>
  <sheetData>
    <row r="1" spans="1:30" ht="90.75" thickBot="1" x14ac:dyDescent="0.3">
      <c r="A1" s="71" t="s">
        <v>114</v>
      </c>
      <c r="B1" s="16" t="s">
        <v>0</v>
      </c>
      <c r="C1" s="49" t="s">
        <v>74</v>
      </c>
      <c r="D1" s="16" t="s">
        <v>1</v>
      </c>
      <c r="E1" s="22" t="s">
        <v>12</v>
      </c>
      <c r="F1" s="34" t="s">
        <v>19</v>
      </c>
      <c r="G1" s="17" t="s">
        <v>10</v>
      </c>
      <c r="H1" s="17" t="s">
        <v>11</v>
      </c>
      <c r="I1" s="34" t="s">
        <v>4</v>
      </c>
      <c r="J1" s="17" t="s">
        <v>2</v>
      </c>
      <c r="K1" s="34" t="s">
        <v>23</v>
      </c>
      <c r="L1" s="17" t="s">
        <v>5</v>
      </c>
      <c r="M1" s="36" t="s">
        <v>41</v>
      </c>
      <c r="N1" s="37" t="s">
        <v>42</v>
      </c>
      <c r="O1" s="37" t="s">
        <v>43</v>
      </c>
      <c r="P1" s="37" t="s">
        <v>44</v>
      </c>
      <c r="Q1" s="37" t="s">
        <v>45</v>
      </c>
      <c r="R1" s="37" t="s">
        <v>46</v>
      </c>
      <c r="S1" s="37" t="s">
        <v>47</v>
      </c>
      <c r="T1" s="37" t="s">
        <v>48</v>
      </c>
      <c r="U1" s="37" t="s">
        <v>49</v>
      </c>
      <c r="V1" s="37" t="s">
        <v>50</v>
      </c>
      <c r="W1" s="37" t="s">
        <v>51</v>
      </c>
      <c r="X1" s="37" t="s">
        <v>7</v>
      </c>
      <c r="Y1" s="23" t="s">
        <v>8</v>
      </c>
      <c r="Z1" s="37" t="s">
        <v>52</v>
      </c>
      <c r="AA1" s="23" t="s">
        <v>53</v>
      </c>
      <c r="AB1" s="38" t="s">
        <v>54</v>
      </c>
      <c r="AC1" s="109" t="s">
        <v>152</v>
      </c>
    </row>
    <row r="2" spans="1:30" ht="60" x14ac:dyDescent="0.25">
      <c r="A2" s="71" t="s">
        <v>96</v>
      </c>
      <c r="B2" s="33">
        <v>33284</v>
      </c>
      <c r="C2" s="33">
        <v>15</v>
      </c>
      <c r="D2" s="33" t="s">
        <v>164</v>
      </c>
      <c r="E2" s="33">
        <v>30</v>
      </c>
      <c r="F2" s="19">
        <v>49121</v>
      </c>
      <c r="G2" s="20">
        <v>2.8699999675154686E-3</v>
      </c>
      <c r="H2" s="20">
        <v>3.5999999046325684</v>
      </c>
      <c r="I2" s="20">
        <v>366.57418823242187</v>
      </c>
      <c r="J2" s="33">
        <v>5</v>
      </c>
      <c r="K2" s="33">
        <v>22.726737976074219</v>
      </c>
      <c r="L2" s="33">
        <v>0</v>
      </c>
      <c r="M2" s="46" t="b">
        <v>0</v>
      </c>
      <c r="N2" s="47" t="b">
        <v>0</v>
      </c>
      <c r="O2" s="47" t="b">
        <v>0</v>
      </c>
      <c r="P2" s="47" t="b">
        <v>0</v>
      </c>
      <c r="Q2" s="47" t="b">
        <v>0</v>
      </c>
      <c r="R2" s="47" t="b">
        <v>0</v>
      </c>
      <c r="S2" s="47" t="b">
        <v>0</v>
      </c>
      <c r="T2" s="48" t="b">
        <v>0</v>
      </c>
      <c r="U2" s="47" t="b">
        <v>0</v>
      </c>
      <c r="V2" s="47" t="b">
        <v>0</v>
      </c>
      <c r="W2" s="47" t="b">
        <v>1</v>
      </c>
      <c r="X2" s="47" t="b">
        <v>0</v>
      </c>
      <c r="Y2" s="47" t="b">
        <v>0</v>
      </c>
      <c r="Z2" s="47" t="b">
        <v>0</v>
      </c>
      <c r="AA2" s="47" t="b">
        <v>0</v>
      </c>
      <c r="AB2" s="47" t="b">
        <v>0</v>
      </c>
      <c r="AC2" s="110" t="b">
        <v>0</v>
      </c>
      <c r="AD2" t="s">
        <v>165</v>
      </c>
    </row>
    <row r="3" spans="1:30" x14ac:dyDescent="0.25">
      <c r="A3" s="18"/>
      <c r="B3" s="154">
        <v>33284</v>
      </c>
      <c r="C3" s="155">
        <v>15</v>
      </c>
      <c r="D3" s="155" t="s">
        <v>164</v>
      </c>
      <c r="E3" s="155">
        <v>30</v>
      </c>
      <c r="F3" s="155">
        <v>49121</v>
      </c>
      <c r="G3" s="155">
        <v>2.8699999675154686E-3</v>
      </c>
      <c r="H3" s="155">
        <v>3.5999999046325684</v>
      </c>
      <c r="I3" s="155">
        <v>524.064453125</v>
      </c>
      <c r="J3" s="155">
        <v>7</v>
      </c>
      <c r="K3" s="155">
        <v>22.747304916381836</v>
      </c>
      <c r="L3" s="155">
        <v>0</v>
      </c>
      <c r="M3" s="155" t="b">
        <v>0</v>
      </c>
      <c r="N3" s="155" t="b">
        <v>0</v>
      </c>
      <c r="O3" s="155" t="b">
        <v>0</v>
      </c>
      <c r="P3" s="155" t="b">
        <v>0</v>
      </c>
      <c r="Q3" s="155" t="b">
        <v>0</v>
      </c>
      <c r="R3" s="155" t="b">
        <v>0</v>
      </c>
      <c r="S3" s="155" t="b">
        <v>0</v>
      </c>
      <c r="T3" s="155" t="b">
        <v>0</v>
      </c>
      <c r="U3" s="155" t="b">
        <v>0</v>
      </c>
      <c r="V3" s="155" t="b">
        <v>0</v>
      </c>
      <c r="W3" s="155" t="b">
        <v>1</v>
      </c>
      <c r="X3" s="155" t="b">
        <v>0</v>
      </c>
      <c r="Y3" s="155" t="b">
        <v>0</v>
      </c>
      <c r="Z3" s="155" t="b">
        <v>0</v>
      </c>
      <c r="AA3" s="155" t="b">
        <v>0</v>
      </c>
      <c r="AB3" s="155" t="b">
        <v>0</v>
      </c>
      <c r="AC3" s="155" t="b">
        <v>0</v>
      </c>
      <c r="AD3" t="s">
        <v>166</v>
      </c>
    </row>
    <row r="4" spans="1:30" x14ac:dyDescent="0.25">
      <c r="B4" s="154">
        <v>33284</v>
      </c>
      <c r="C4" s="155">
        <v>15</v>
      </c>
      <c r="D4" s="155" t="s">
        <v>164</v>
      </c>
      <c r="E4" s="155">
        <v>30</v>
      </c>
      <c r="F4" s="155">
        <v>49121</v>
      </c>
      <c r="G4" s="155">
        <v>2.8699999675154686E-3</v>
      </c>
      <c r="H4" s="155">
        <v>3.5999999046325684</v>
      </c>
      <c r="I4" s="155">
        <v>527.74212646484375</v>
      </c>
      <c r="J4" s="155">
        <v>6</v>
      </c>
      <c r="K4" s="155">
        <v>22.737052917480469</v>
      </c>
      <c r="L4" s="155">
        <v>0</v>
      </c>
      <c r="M4" s="155" t="b">
        <v>0</v>
      </c>
      <c r="N4" s="155" t="b">
        <v>0</v>
      </c>
      <c r="O4" s="155" t="b">
        <v>0</v>
      </c>
      <c r="P4" s="155" t="b">
        <v>0</v>
      </c>
      <c r="Q4" s="155" t="b">
        <v>0</v>
      </c>
      <c r="R4" s="155" t="b">
        <v>0</v>
      </c>
      <c r="S4" s="155" t="b">
        <v>0</v>
      </c>
      <c r="T4" s="155" t="b">
        <v>0</v>
      </c>
      <c r="U4" s="155" t="b">
        <v>0</v>
      </c>
      <c r="V4" s="155" t="b">
        <v>0</v>
      </c>
      <c r="W4" s="155" t="b">
        <v>1</v>
      </c>
      <c r="X4" s="155" t="b">
        <v>0</v>
      </c>
      <c r="Y4" s="155" t="b">
        <v>0</v>
      </c>
      <c r="Z4" s="155" t="b">
        <v>0</v>
      </c>
      <c r="AA4" s="155" t="b">
        <v>0</v>
      </c>
      <c r="AB4" s="155" t="b">
        <v>0</v>
      </c>
      <c r="AC4" s="155" t="b">
        <v>0</v>
      </c>
      <c r="AD4" t="s">
        <v>167</v>
      </c>
    </row>
    <row r="5" spans="1:30" x14ac:dyDescent="0.25">
      <c r="B5" s="154">
        <v>33284</v>
      </c>
      <c r="C5" s="155">
        <v>15</v>
      </c>
      <c r="D5" s="155" t="s">
        <v>164</v>
      </c>
      <c r="E5" s="155">
        <v>30</v>
      </c>
      <c r="F5" s="155">
        <v>49121</v>
      </c>
      <c r="G5" s="155">
        <v>2.8699999675154686E-3</v>
      </c>
      <c r="H5" s="155">
        <v>3.5999999046325684</v>
      </c>
      <c r="I5" s="155">
        <v>527.30157470703125</v>
      </c>
      <c r="J5" s="155">
        <v>6</v>
      </c>
      <c r="K5" s="155">
        <v>22.733011245727539</v>
      </c>
      <c r="L5" s="155">
        <v>0</v>
      </c>
      <c r="M5" s="155" t="b">
        <v>0</v>
      </c>
      <c r="N5" s="155" t="b">
        <v>0</v>
      </c>
      <c r="O5" s="155" t="b">
        <v>0</v>
      </c>
      <c r="P5" s="155" t="b">
        <v>0</v>
      </c>
      <c r="Q5" s="155" t="b">
        <v>0</v>
      </c>
      <c r="R5" s="155" t="b">
        <v>0</v>
      </c>
      <c r="S5" s="155" t="b">
        <v>0</v>
      </c>
      <c r="T5" s="155" t="b">
        <v>0</v>
      </c>
      <c r="U5" s="155" t="b">
        <v>0</v>
      </c>
      <c r="V5" s="155" t="b">
        <v>0</v>
      </c>
      <c r="W5" s="155" t="b">
        <v>1</v>
      </c>
      <c r="X5" s="155" t="b">
        <v>0</v>
      </c>
      <c r="Y5" s="155" t="b">
        <v>0</v>
      </c>
      <c r="Z5" s="155" t="b">
        <v>0</v>
      </c>
      <c r="AA5" s="155" t="b">
        <v>0</v>
      </c>
      <c r="AB5" s="155" t="b">
        <v>0</v>
      </c>
      <c r="AC5" s="155" t="b">
        <v>0</v>
      </c>
      <c r="AD5" t="s">
        <v>168</v>
      </c>
    </row>
    <row r="6" spans="1:30" x14ac:dyDescent="0.25">
      <c r="B6" s="154">
        <v>33284</v>
      </c>
      <c r="C6" s="155">
        <v>15</v>
      </c>
      <c r="D6" s="155" t="s">
        <v>164</v>
      </c>
      <c r="E6" s="155">
        <v>30</v>
      </c>
      <c r="F6" s="155">
        <v>49121</v>
      </c>
      <c r="G6" s="155">
        <v>2.8699999675154686E-3</v>
      </c>
      <c r="H6" s="155">
        <v>3.5999999046325684</v>
      </c>
      <c r="I6" s="155">
        <v>366.57418823242187</v>
      </c>
      <c r="J6" s="155">
        <v>5</v>
      </c>
      <c r="K6" s="155">
        <v>22.724546432495117</v>
      </c>
      <c r="L6" s="155">
        <v>0</v>
      </c>
      <c r="M6" s="155" t="b">
        <v>0</v>
      </c>
      <c r="N6" s="155" t="b">
        <v>0</v>
      </c>
      <c r="O6" s="155" t="b">
        <v>0</v>
      </c>
      <c r="P6" s="155" t="b">
        <v>0</v>
      </c>
      <c r="Q6" s="155" t="b">
        <v>0</v>
      </c>
      <c r="R6" s="155" t="b">
        <v>0</v>
      </c>
      <c r="S6" s="155" t="b">
        <v>0</v>
      </c>
      <c r="T6" s="155" t="b">
        <v>0</v>
      </c>
      <c r="U6" s="155" t="b">
        <v>0</v>
      </c>
      <c r="V6" s="155" t="b">
        <v>0</v>
      </c>
      <c r="W6" s="155" t="b">
        <v>1</v>
      </c>
      <c r="X6" s="155" t="b">
        <v>0</v>
      </c>
      <c r="Y6" s="155" t="b">
        <v>0</v>
      </c>
      <c r="Z6" s="155" t="b">
        <v>0</v>
      </c>
      <c r="AA6" s="155" t="b">
        <v>0</v>
      </c>
      <c r="AB6" s="155" t="b">
        <v>0</v>
      </c>
      <c r="AC6" s="155" t="b">
        <v>0</v>
      </c>
      <c r="AD6" t="s">
        <v>169</v>
      </c>
    </row>
    <row r="7" spans="1:30" s="18" customFormat="1" x14ac:dyDescent="0.25">
      <c r="B7" s="155">
        <v>33284</v>
      </c>
      <c r="C7" s="155">
        <v>15</v>
      </c>
      <c r="D7" s="155" t="s">
        <v>164</v>
      </c>
      <c r="E7" s="155">
        <v>30</v>
      </c>
      <c r="F7" s="155">
        <v>49121</v>
      </c>
      <c r="G7" s="155">
        <v>2.8699999675154686E-3</v>
      </c>
      <c r="H7" s="155">
        <v>3.5999999046325684</v>
      </c>
      <c r="I7" s="155">
        <v>276.0765380859375</v>
      </c>
      <c r="J7" s="155">
        <v>5</v>
      </c>
      <c r="K7" s="155">
        <v>22.727310180664063</v>
      </c>
      <c r="L7" s="155">
        <v>0</v>
      </c>
      <c r="M7" s="155" t="b">
        <v>0</v>
      </c>
      <c r="N7" s="155" t="b">
        <v>0</v>
      </c>
      <c r="O7" s="155" t="b">
        <v>0</v>
      </c>
      <c r="P7" s="155" t="b">
        <v>0</v>
      </c>
      <c r="Q7" s="155" t="b">
        <v>0</v>
      </c>
      <c r="R7" s="155" t="b">
        <v>0</v>
      </c>
      <c r="S7" s="155" t="b">
        <v>0</v>
      </c>
      <c r="T7" s="155" t="b">
        <v>0</v>
      </c>
      <c r="U7" s="155" t="b">
        <v>0</v>
      </c>
      <c r="V7" s="155" t="b">
        <v>0</v>
      </c>
      <c r="W7" s="155" t="b">
        <v>1</v>
      </c>
      <c r="X7" s="155" t="b">
        <v>0</v>
      </c>
      <c r="Y7" s="155" t="b">
        <v>0</v>
      </c>
      <c r="Z7" s="155" t="b">
        <v>0</v>
      </c>
      <c r="AA7" s="155" t="b">
        <v>0</v>
      </c>
      <c r="AB7" s="155" t="b">
        <v>0</v>
      </c>
      <c r="AC7" s="155" t="b">
        <v>0</v>
      </c>
      <c r="AD7" s="18" t="s">
        <v>170</v>
      </c>
    </row>
    <row r="8" spans="1:30" x14ac:dyDescent="0.25">
      <c r="B8" s="154">
        <v>33284</v>
      </c>
      <c r="C8" s="155">
        <v>15</v>
      </c>
      <c r="D8" s="155" t="s">
        <v>164</v>
      </c>
      <c r="E8" s="155">
        <v>30</v>
      </c>
      <c r="F8" s="155">
        <v>49121</v>
      </c>
      <c r="G8" s="155">
        <v>2.8699999675154686E-3</v>
      </c>
      <c r="H8" s="155">
        <v>3.5999999046325684</v>
      </c>
      <c r="I8" s="155">
        <v>366.57418823242187</v>
      </c>
      <c r="J8" s="155">
        <v>5</v>
      </c>
      <c r="K8" s="155">
        <v>22.745025634765625</v>
      </c>
      <c r="L8" s="155">
        <v>0</v>
      </c>
      <c r="M8" s="155" t="b">
        <v>0</v>
      </c>
      <c r="N8" s="155" t="b">
        <v>0</v>
      </c>
      <c r="O8" s="155" t="b">
        <v>0</v>
      </c>
      <c r="P8" s="155" t="b">
        <v>0</v>
      </c>
      <c r="Q8" s="155" t="b">
        <v>0</v>
      </c>
      <c r="R8" s="155" t="b">
        <v>0</v>
      </c>
      <c r="S8" s="155" t="b">
        <v>0</v>
      </c>
      <c r="T8" s="155" t="b">
        <v>0</v>
      </c>
      <c r="U8" s="155" t="b">
        <v>0</v>
      </c>
      <c r="V8" s="155" t="b">
        <v>0</v>
      </c>
      <c r="W8" s="155" t="b">
        <v>1</v>
      </c>
      <c r="X8" s="155" t="b">
        <v>0</v>
      </c>
      <c r="Y8" s="155" t="b">
        <v>0</v>
      </c>
      <c r="Z8" s="155" t="b">
        <v>0</v>
      </c>
      <c r="AA8" s="155" t="b">
        <v>0</v>
      </c>
      <c r="AB8" s="155" t="b">
        <v>0</v>
      </c>
      <c r="AC8" s="155" t="b">
        <v>0</v>
      </c>
      <c r="AD8" t="s">
        <v>171</v>
      </c>
    </row>
    <row r="9" spans="1:30" x14ac:dyDescent="0.25">
      <c r="B9" s="154">
        <v>33284</v>
      </c>
      <c r="C9" s="155">
        <v>15</v>
      </c>
      <c r="D9" s="155" t="s">
        <v>164</v>
      </c>
      <c r="E9" s="155">
        <v>30</v>
      </c>
      <c r="F9" s="155">
        <v>49121</v>
      </c>
      <c r="G9" s="155">
        <v>2.8699999675154686E-3</v>
      </c>
      <c r="H9" s="155">
        <v>3.5999999046325684</v>
      </c>
      <c r="I9" s="155">
        <v>419.63632202148437</v>
      </c>
      <c r="J9" s="155">
        <v>5</v>
      </c>
      <c r="K9" s="155">
        <v>22.741851806640625</v>
      </c>
      <c r="L9" s="155">
        <v>0</v>
      </c>
      <c r="M9" s="155" t="b">
        <v>0</v>
      </c>
      <c r="N9" s="155" t="b">
        <v>0</v>
      </c>
      <c r="O9" s="155" t="b">
        <v>0</v>
      </c>
      <c r="P9" s="155" t="b">
        <v>0</v>
      </c>
      <c r="Q9" s="155" t="b">
        <v>0</v>
      </c>
      <c r="R9" s="155" t="b">
        <v>0</v>
      </c>
      <c r="S9" s="155" t="b">
        <v>0</v>
      </c>
      <c r="T9" s="155" t="b">
        <v>0</v>
      </c>
      <c r="U9" s="155" t="b">
        <v>0</v>
      </c>
      <c r="V9" s="155" t="b">
        <v>0</v>
      </c>
      <c r="W9" s="155" t="b">
        <v>1</v>
      </c>
      <c r="X9" s="155" t="b">
        <v>0</v>
      </c>
      <c r="Y9" s="155" t="b">
        <v>0</v>
      </c>
      <c r="Z9" s="155" t="b">
        <v>0</v>
      </c>
      <c r="AA9" s="155" t="b">
        <v>0</v>
      </c>
      <c r="AB9" s="155" t="b">
        <v>0</v>
      </c>
      <c r="AC9" s="155" t="b">
        <v>0</v>
      </c>
      <c r="AD9" t="s">
        <v>172</v>
      </c>
    </row>
    <row r="10" spans="1:30" s="18" customFormat="1" x14ac:dyDescent="0.25">
      <c r="B10" s="155">
        <v>33284</v>
      </c>
      <c r="C10" s="155">
        <v>15</v>
      </c>
      <c r="D10" s="155" t="s">
        <v>164</v>
      </c>
      <c r="E10" s="155">
        <v>30</v>
      </c>
      <c r="F10" s="155">
        <v>49121</v>
      </c>
      <c r="G10" s="155">
        <v>2.8699999675154686E-3</v>
      </c>
      <c r="H10" s="155">
        <v>3.5999999046325684</v>
      </c>
      <c r="I10" s="155">
        <v>499.5548095703125</v>
      </c>
      <c r="J10" s="155">
        <v>5</v>
      </c>
      <c r="K10" s="155">
        <v>22.729063034057617</v>
      </c>
      <c r="L10" s="155">
        <v>0</v>
      </c>
      <c r="M10" s="155" t="b">
        <v>0</v>
      </c>
      <c r="N10" s="155" t="b">
        <v>0</v>
      </c>
      <c r="O10" s="155" t="b">
        <v>0</v>
      </c>
      <c r="P10" s="155" t="b">
        <v>0</v>
      </c>
      <c r="Q10" s="155" t="b">
        <v>0</v>
      </c>
      <c r="R10" s="155" t="b">
        <v>0</v>
      </c>
      <c r="S10" s="155" t="b">
        <v>0</v>
      </c>
      <c r="T10" s="155" t="b">
        <v>0</v>
      </c>
      <c r="U10" s="155" t="b">
        <v>0</v>
      </c>
      <c r="V10" s="155" t="b">
        <v>0</v>
      </c>
      <c r="W10" s="155" t="b">
        <v>1</v>
      </c>
      <c r="X10" s="155" t="b">
        <v>0</v>
      </c>
      <c r="Y10" s="155" t="b">
        <v>0</v>
      </c>
      <c r="Z10" s="155" t="b">
        <v>0</v>
      </c>
      <c r="AA10" s="155" t="b">
        <v>0</v>
      </c>
      <c r="AB10" s="155" t="b">
        <v>0</v>
      </c>
      <c r="AC10" s="155" t="b">
        <v>0</v>
      </c>
      <c r="AD10" s="18" t="s">
        <v>173</v>
      </c>
    </row>
    <row r="11" spans="1:30" s="18" customFormat="1" x14ac:dyDescent="0.25">
      <c r="B11" s="155">
        <v>33284</v>
      </c>
      <c r="C11" s="155">
        <v>15</v>
      </c>
      <c r="D11" s="155" t="s">
        <v>164</v>
      </c>
      <c r="E11" s="155">
        <v>30</v>
      </c>
      <c r="F11" s="155">
        <v>49121</v>
      </c>
      <c r="G11" s="155">
        <v>2.8699999675154686E-3</v>
      </c>
      <c r="H11" s="155">
        <v>3.5999999046325684</v>
      </c>
      <c r="I11" s="155">
        <v>317.12216186523437</v>
      </c>
      <c r="J11" s="155">
        <v>5</v>
      </c>
      <c r="K11" s="155">
        <v>22.724260330200195</v>
      </c>
      <c r="L11" s="155">
        <v>0</v>
      </c>
      <c r="M11" s="155" t="b">
        <v>0</v>
      </c>
      <c r="N11" s="155" t="b">
        <v>0</v>
      </c>
      <c r="O11" s="155" t="b">
        <v>0</v>
      </c>
      <c r="P11" s="155" t="b">
        <v>0</v>
      </c>
      <c r="Q11" s="155" t="b">
        <v>0</v>
      </c>
      <c r="R11" s="155" t="b">
        <v>0</v>
      </c>
      <c r="S11" s="155" t="b">
        <v>0</v>
      </c>
      <c r="T11" s="155" t="b">
        <v>0</v>
      </c>
      <c r="U11" s="155" t="b">
        <v>0</v>
      </c>
      <c r="V11" s="155" t="b">
        <v>0</v>
      </c>
      <c r="W11" s="155" t="b">
        <v>1</v>
      </c>
      <c r="X11" s="155" t="b">
        <v>0</v>
      </c>
      <c r="Y11" s="155" t="b">
        <v>0</v>
      </c>
      <c r="Z11" s="155" t="b">
        <v>0</v>
      </c>
      <c r="AA11" s="155" t="b">
        <v>0</v>
      </c>
      <c r="AB11" s="155" t="b">
        <v>0</v>
      </c>
      <c r="AC11" s="155" t="b">
        <v>0</v>
      </c>
      <c r="AD11" s="18" t="s">
        <v>174</v>
      </c>
    </row>
    <row r="12" spans="1:30" s="18" customFormat="1" x14ac:dyDescent="0.25">
      <c r="B12" s="155">
        <v>33284</v>
      </c>
      <c r="C12" s="155">
        <v>15</v>
      </c>
      <c r="D12" s="155" t="s">
        <v>164</v>
      </c>
      <c r="E12" s="155">
        <v>30</v>
      </c>
      <c r="F12" s="155">
        <v>49121</v>
      </c>
      <c r="G12" s="155">
        <v>2.8699999675154686E-3</v>
      </c>
      <c r="H12" s="155">
        <v>3.5999999046325684</v>
      </c>
      <c r="I12" s="155">
        <v>527.30157470703125</v>
      </c>
      <c r="J12" s="155">
        <v>6</v>
      </c>
      <c r="K12" s="155">
        <v>22.742774963378906</v>
      </c>
      <c r="L12" s="155">
        <v>0</v>
      </c>
      <c r="M12" s="155" t="b">
        <v>0</v>
      </c>
      <c r="N12" s="155" t="b">
        <v>0</v>
      </c>
      <c r="O12" s="155" t="b">
        <v>0</v>
      </c>
      <c r="P12" s="155" t="b">
        <v>0</v>
      </c>
      <c r="Q12" s="155" t="b">
        <v>0</v>
      </c>
      <c r="R12" s="155" t="b">
        <v>0</v>
      </c>
      <c r="S12" s="155" t="b">
        <v>0</v>
      </c>
      <c r="T12" s="155" t="b">
        <v>0</v>
      </c>
      <c r="U12" s="155" t="b">
        <v>0</v>
      </c>
      <c r="V12" s="155" t="b">
        <v>0</v>
      </c>
      <c r="W12" s="155" t="b">
        <v>1</v>
      </c>
      <c r="X12" s="155" t="b">
        <v>0</v>
      </c>
      <c r="Y12" s="155" t="b">
        <v>0</v>
      </c>
      <c r="Z12" s="155" t="b">
        <v>0</v>
      </c>
      <c r="AA12" s="155" t="b">
        <v>0</v>
      </c>
      <c r="AB12" s="155" t="b">
        <v>0</v>
      </c>
      <c r="AC12" s="155" t="b">
        <v>0</v>
      </c>
      <c r="AD12" s="18" t="s">
        <v>175</v>
      </c>
    </row>
    <row r="13" spans="1:30" s="18" customFormat="1" x14ac:dyDescent="0.25">
      <c r="B13" s="155">
        <v>33284</v>
      </c>
      <c r="C13" s="155">
        <v>15</v>
      </c>
      <c r="D13" s="155" t="s">
        <v>164</v>
      </c>
      <c r="E13" s="155">
        <v>30</v>
      </c>
      <c r="F13" s="155">
        <v>49121</v>
      </c>
      <c r="G13" s="155">
        <v>2.8699999675154686E-3</v>
      </c>
      <c r="H13" s="155">
        <v>3.5999999046325684</v>
      </c>
      <c r="I13" s="155">
        <v>393.73428344726562</v>
      </c>
      <c r="J13" s="155">
        <v>5</v>
      </c>
      <c r="K13" s="155">
        <v>22.735260009765625</v>
      </c>
      <c r="L13" s="155">
        <v>0</v>
      </c>
      <c r="M13" s="155" t="b">
        <v>0</v>
      </c>
      <c r="N13" s="155" t="b">
        <v>0</v>
      </c>
      <c r="O13" s="155" t="b">
        <v>0</v>
      </c>
      <c r="P13" s="155" t="b">
        <v>0</v>
      </c>
      <c r="Q13" s="155" t="b">
        <v>0</v>
      </c>
      <c r="R13" s="155" t="b">
        <v>0</v>
      </c>
      <c r="S13" s="155" t="b">
        <v>0</v>
      </c>
      <c r="T13" s="155" t="b">
        <v>0</v>
      </c>
      <c r="U13" s="155" t="b">
        <v>0</v>
      </c>
      <c r="V13" s="155" t="b">
        <v>0</v>
      </c>
      <c r="W13" s="155" t="b">
        <v>1</v>
      </c>
      <c r="X13" s="155" t="b">
        <v>0</v>
      </c>
      <c r="Y13" s="155" t="b">
        <v>0</v>
      </c>
      <c r="Z13" s="155" t="b">
        <v>0</v>
      </c>
      <c r="AA13" s="155" t="b">
        <v>0</v>
      </c>
      <c r="AB13" s="155" t="b">
        <v>0</v>
      </c>
      <c r="AC13" s="155" t="b">
        <v>0</v>
      </c>
      <c r="AD13" s="18" t="s">
        <v>176</v>
      </c>
    </row>
    <row r="14" spans="1:30" x14ac:dyDescent="0.25">
      <c r="B14" s="154">
        <v>33284</v>
      </c>
      <c r="C14" s="155">
        <v>15</v>
      </c>
      <c r="D14" s="155" t="s">
        <v>164</v>
      </c>
      <c r="E14" s="155">
        <v>30</v>
      </c>
      <c r="F14" s="155">
        <v>49121</v>
      </c>
      <c r="G14" s="155">
        <v>2.8699999675154686E-3</v>
      </c>
      <c r="H14" s="155">
        <v>3.5999999046325684</v>
      </c>
      <c r="I14" s="155">
        <v>531.39013671875</v>
      </c>
      <c r="J14" s="155">
        <v>5</v>
      </c>
      <c r="K14" s="155">
        <v>22.736099243164062</v>
      </c>
      <c r="L14" s="155">
        <v>0</v>
      </c>
      <c r="M14" s="155" t="b">
        <v>0</v>
      </c>
      <c r="N14" s="155" t="b">
        <v>0</v>
      </c>
      <c r="O14" s="155" t="b">
        <v>0</v>
      </c>
      <c r="P14" s="155" t="b">
        <v>0</v>
      </c>
      <c r="Q14" s="155" t="b">
        <v>0</v>
      </c>
      <c r="R14" s="155" t="b">
        <v>0</v>
      </c>
      <c r="S14" s="155" t="b">
        <v>0</v>
      </c>
      <c r="T14" s="155" t="b">
        <v>0</v>
      </c>
      <c r="U14" s="155" t="b">
        <v>0</v>
      </c>
      <c r="V14" s="155" t="b">
        <v>0</v>
      </c>
      <c r="W14" s="155" t="b">
        <v>1</v>
      </c>
      <c r="X14" s="155" t="b">
        <v>0</v>
      </c>
      <c r="Y14" s="155" t="b">
        <v>0</v>
      </c>
      <c r="Z14" s="155" t="b">
        <v>0</v>
      </c>
      <c r="AA14" s="155" t="b">
        <v>0</v>
      </c>
      <c r="AB14" s="155" t="b">
        <v>0</v>
      </c>
      <c r="AC14" s="155" t="b">
        <v>0</v>
      </c>
      <c r="AD14" t="s">
        <v>177</v>
      </c>
    </row>
    <row r="15" spans="1:30" x14ac:dyDescent="0.25">
      <c r="B15" s="154">
        <v>33284</v>
      </c>
      <c r="C15" s="155">
        <v>15</v>
      </c>
      <c r="D15" s="155" t="s">
        <v>164</v>
      </c>
      <c r="E15" s="155">
        <v>30</v>
      </c>
      <c r="F15" s="155">
        <v>49121</v>
      </c>
      <c r="G15" s="155">
        <v>2.8699999675154686E-3</v>
      </c>
      <c r="H15" s="155">
        <v>3.5999999046325684</v>
      </c>
      <c r="I15" s="155">
        <v>366.57418823242187</v>
      </c>
      <c r="J15" s="155">
        <v>5</v>
      </c>
      <c r="K15" s="155">
        <v>22.724411010742188</v>
      </c>
      <c r="L15" s="155">
        <v>0</v>
      </c>
      <c r="M15" s="155" t="b">
        <v>0</v>
      </c>
      <c r="N15" s="155" t="b">
        <v>0</v>
      </c>
      <c r="O15" s="155" t="b">
        <v>0</v>
      </c>
      <c r="P15" s="155" t="b">
        <v>0</v>
      </c>
      <c r="Q15" s="155" t="b">
        <v>0</v>
      </c>
      <c r="R15" s="155" t="b">
        <v>0</v>
      </c>
      <c r="S15" s="155" t="b">
        <v>0</v>
      </c>
      <c r="T15" s="155" t="b">
        <v>0</v>
      </c>
      <c r="U15" s="155" t="b">
        <v>0</v>
      </c>
      <c r="V15" s="155" t="b">
        <v>0</v>
      </c>
      <c r="W15" s="155" t="b">
        <v>1</v>
      </c>
      <c r="X15" s="155" t="b">
        <v>0</v>
      </c>
      <c r="Y15" s="155" t="b">
        <v>0</v>
      </c>
      <c r="Z15" s="155" t="b">
        <v>0</v>
      </c>
      <c r="AA15" s="155" t="b">
        <v>0</v>
      </c>
      <c r="AB15" s="155" t="b">
        <v>0</v>
      </c>
      <c r="AC15" s="155" t="b">
        <v>0</v>
      </c>
      <c r="AD15" t="s">
        <v>178</v>
      </c>
    </row>
    <row r="16" spans="1:30" x14ac:dyDescent="0.25">
      <c r="B16" s="154">
        <v>33284</v>
      </c>
      <c r="C16" s="155">
        <v>15</v>
      </c>
      <c r="D16" s="155" t="s">
        <v>164</v>
      </c>
      <c r="E16" s="155">
        <v>30</v>
      </c>
      <c r="F16" s="155">
        <v>49121</v>
      </c>
      <c r="G16" s="155">
        <v>2.8699999675154686E-3</v>
      </c>
      <c r="H16" s="155">
        <v>3.5999999046325684</v>
      </c>
      <c r="I16" s="155">
        <v>317.12216186523437</v>
      </c>
      <c r="J16" s="155">
        <v>5</v>
      </c>
      <c r="K16" s="155">
        <v>22.729089736938477</v>
      </c>
      <c r="L16" s="155">
        <v>0</v>
      </c>
      <c r="M16" s="155" t="b">
        <v>0</v>
      </c>
      <c r="N16" s="155" t="b">
        <v>0</v>
      </c>
      <c r="O16" s="155" t="b">
        <v>0</v>
      </c>
      <c r="P16" s="155" t="b">
        <v>0</v>
      </c>
      <c r="Q16" s="155" t="b">
        <v>0</v>
      </c>
      <c r="R16" s="155" t="b">
        <v>0</v>
      </c>
      <c r="S16" s="155" t="b">
        <v>0</v>
      </c>
      <c r="T16" s="155" t="b">
        <v>0</v>
      </c>
      <c r="U16" s="155" t="b">
        <v>0</v>
      </c>
      <c r="V16" s="155" t="b">
        <v>0</v>
      </c>
      <c r="W16" s="155" t="b">
        <v>1</v>
      </c>
      <c r="X16" s="155" t="b">
        <v>0</v>
      </c>
      <c r="Y16" s="155" t="b">
        <v>0</v>
      </c>
      <c r="Z16" s="155" t="b">
        <v>0</v>
      </c>
      <c r="AA16" s="155" t="b">
        <v>0</v>
      </c>
      <c r="AB16" s="155" t="b">
        <v>0</v>
      </c>
      <c r="AC16" s="155" t="b">
        <v>0</v>
      </c>
      <c r="AD16" t="s">
        <v>179</v>
      </c>
    </row>
    <row r="17" spans="2:30" x14ac:dyDescent="0.25">
      <c r="B17" s="154">
        <v>33284</v>
      </c>
      <c r="C17" s="155">
        <v>15</v>
      </c>
      <c r="D17" s="155" t="s">
        <v>164</v>
      </c>
      <c r="E17" s="155">
        <v>30</v>
      </c>
      <c r="F17" s="155">
        <v>49121</v>
      </c>
      <c r="G17" s="155">
        <v>2.8699999675154686E-3</v>
      </c>
      <c r="H17" s="155">
        <v>3.5999999046325684</v>
      </c>
      <c r="I17" s="155">
        <v>279.00027465820312</v>
      </c>
      <c r="J17" s="155">
        <v>5</v>
      </c>
      <c r="K17" s="155">
        <v>22.728906631469727</v>
      </c>
      <c r="L17" s="155">
        <v>0</v>
      </c>
      <c r="M17" s="155" t="b">
        <v>0</v>
      </c>
      <c r="N17" s="155" t="b">
        <v>0</v>
      </c>
      <c r="O17" s="155" t="b">
        <v>0</v>
      </c>
      <c r="P17" s="155" t="b">
        <v>0</v>
      </c>
      <c r="Q17" s="155" t="b">
        <v>0</v>
      </c>
      <c r="R17" s="155" t="b">
        <v>0</v>
      </c>
      <c r="S17" s="155" t="b">
        <v>0</v>
      </c>
      <c r="T17" s="155" t="b">
        <v>0</v>
      </c>
      <c r="U17" s="155" t="b">
        <v>0</v>
      </c>
      <c r="V17" s="155" t="b">
        <v>0</v>
      </c>
      <c r="W17" s="155" t="b">
        <v>1</v>
      </c>
      <c r="X17" s="155" t="b">
        <v>0</v>
      </c>
      <c r="Y17" s="155" t="b">
        <v>0</v>
      </c>
      <c r="Z17" s="155" t="b">
        <v>0</v>
      </c>
      <c r="AA17" s="155" t="b">
        <v>0</v>
      </c>
      <c r="AB17" s="155" t="b">
        <v>0</v>
      </c>
      <c r="AC17" s="155" t="b">
        <v>0</v>
      </c>
      <c r="AD17" t="s">
        <v>180</v>
      </c>
    </row>
    <row r="18" spans="2:30" x14ac:dyDescent="0.25">
      <c r="B18" s="154">
        <v>33284</v>
      </c>
      <c r="C18" s="155">
        <v>15</v>
      </c>
      <c r="D18" s="155" t="s">
        <v>164</v>
      </c>
      <c r="E18" s="155">
        <v>30</v>
      </c>
      <c r="F18" s="155">
        <v>49121</v>
      </c>
      <c r="G18" s="155">
        <v>2.8699999675154686E-3</v>
      </c>
      <c r="H18" s="155">
        <v>3.5999999046325684</v>
      </c>
      <c r="I18" s="155">
        <v>527.96807861328125</v>
      </c>
      <c r="J18" s="155">
        <v>5</v>
      </c>
      <c r="K18" s="155">
        <v>22.721199035644531</v>
      </c>
      <c r="L18" s="155">
        <v>0</v>
      </c>
      <c r="M18" s="155" t="b">
        <v>0</v>
      </c>
      <c r="N18" s="155" t="b">
        <v>0</v>
      </c>
      <c r="O18" s="155" t="b">
        <v>0</v>
      </c>
      <c r="P18" s="155" t="b">
        <v>0</v>
      </c>
      <c r="Q18" s="155" t="b">
        <v>0</v>
      </c>
      <c r="R18" s="155" t="b">
        <v>0</v>
      </c>
      <c r="S18" s="155" t="b">
        <v>0</v>
      </c>
      <c r="T18" s="155" t="b">
        <v>0</v>
      </c>
      <c r="U18" s="155" t="b">
        <v>0</v>
      </c>
      <c r="V18" s="155" t="b">
        <v>0</v>
      </c>
      <c r="W18" s="155" t="b">
        <v>1</v>
      </c>
      <c r="X18" s="155" t="b">
        <v>0</v>
      </c>
      <c r="Y18" s="155" t="b">
        <v>0</v>
      </c>
      <c r="Z18" s="155" t="b">
        <v>0</v>
      </c>
      <c r="AA18" s="155" t="b">
        <v>0</v>
      </c>
      <c r="AB18" s="155" t="b">
        <v>0</v>
      </c>
      <c r="AC18" s="155" t="b">
        <v>0</v>
      </c>
      <c r="AD18" t="s">
        <v>181</v>
      </c>
    </row>
    <row r="19" spans="2:30" ht="15" customHeight="1" x14ac:dyDescent="0.25">
      <c r="B19" s="154">
        <v>33284</v>
      </c>
      <c r="C19" s="155">
        <v>15</v>
      </c>
      <c r="D19" s="155" t="s">
        <v>164</v>
      </c>
      <c r="E19" s="155">
        <v>30</v>
      </c>
      <c r="F19" s="155">
        <v>49121</v>
      </c>
      <c r="G19" s="155">
        <v>2.8699999675154686E-3</v>
      </c>
      <c r="H19" s="155">
        <v>3.5999999046325684</v>
      </c>
      <c r="I19" s="155">
        <v>366.57418823242187</v>
      </c>
      <c r="J19" s="155">
        <v>5</v>
      </c>
      <c r="K19" s="155">
        <v>22.735767364501953</v>
      </c>
      <c r="L19" s="155">
        <v>0</v>
      </c>
      <c r="M19" s="155" t="b">
        <v>0</v>
      </c>
      <c r="N19" s="155" t="b">
        <v>0</v>
      </c>
      <c r="O19" s="155" t="b">
        <v>0</v>
      </c>
      <c r="P19" s="155" t="b">
        <v>0</v>
      </c>
      <c r="Q19" s="155" t="b">
        <v>0</v>
      </c>
      <c r="R19" s="155" t="b">
        <v>0</v>
      </c>
      <c r="S19" s="155" t="b">
        <v>0</v>
      </c>
      <c r="T19" s="155" t="b">
        <v>0</v>
      </c>
      <c r="U19" s="155" t="b">
        <v>0</v>
      </c>
      <c r="V19" s="155" t="b">
        <v>0</v>
      </c>
      <c r="W19" s="155" t="b">
        <v>1</v>
      </c>
      <c r="X19" s="155" t="b">
        <v>0</v>
      </c>
      <c r="Y19" s="155" t="b">
        <v>0</v>
      </c>
      <c r="Z19" s="155" t="b">
        <v>0</v>
      </c>
      <c r="AA19" s="155" t="b">
        <v>0</v>
      </c>
      <c r="AB19" s="155" t="b">
        <v>0</v>
      </c>
      <c r="AC19" s="155" t="b">
        <v>0</v>
      </c>
      <c r="AD19" t="s">
        <v>182</v>
      </c>
    </row>
    <row r="20" spans="2:30" x14ac:dyDescent="0.25">
      <c r="B20" s="154">
        <v>33284</v>
      </c>
      <c r="C20" s="155">
        <v>15</v>
      </c>
      <c r="D20" s="155" t="s">
        <v>164</v>
      </c>
      <c r="E20" s="155">
        <v>30</v>
      </c>
      <c r="F20" s="155">
        <v>49121</v>
      </c>
      <c r="G20" s="155">
        <v>2.8699999675154686E-3</v>
      </c>
      <c r="H20" s="155">
        <v>3.5999999046325684</v>
      </c>
      <c r="I20" s="155">
        <v>444.33233642578125</v>
      </c>
      <c r="J20" s="155">
        <v>4</v>
      </c>
      <c r="K20" s="155">
        <v>22.725467681884766</v>
      </c>
      <c r="L20" s="155">
        <v>0</v>
      </c>
      <c r="M20" s="155" t="b">
        <v>0</v>
      </c>
      <c r="N20" s="155" t="b">
        <v>0</v>
      </c>
      <c r="O20" s="155" t="b">
        <v>0</v>
      </c>
      <c r="P20" s="155" t="b">
        <v>0</v>
      </c>
      <c r="Q20" s="155" t="b">
        <v>0</v>
      </c>
      <c r="R20" s="155" t="b">
        <v>0</v>
      </c>
      <c r="S20" s="155" t="b">
        <v>0</v>
      </c>
      <c r="T20" s="155" t="b">
        <v>0</v>
      </c>
      <c r="U20" s="155" t="b">
        <v>0</v>
      </c>
      <c r="V20" s="155" t="b">
        <v>0</v>
      </c>
      <c r="W20" s="155" t="b">
        <v>1</v>
      </c>
      <c r="X20" s="155" t="b">
        <v>0</v>
      </c>
      <c r="Y20" s="155" t="b">
        <v>0</v>
      </c>
      <c r="Z20" s="155" t="b">
        <v>0</v>
      </c>
      <c r="AA20" s="155" t="b">
        <v>0</v>
      </c>
      <c r="AB20" s="155" t="b">
        <v>0</v>
      </c>
      <c r="AC20" s="155" t="b">
        <v>0</v>
      </c>
      <c r="AD20" t="s">
        <v>183</v>
      </c>
    </row>
    <row r="21" spans="2:30" x14ac:dyDescent="0.25">
      <c r="B21" s="154">
        <v>33284</v>
      </c>
      <c r="C21" s="155">
        <v>15</v>
      </c>
      <c r="D21" s="155" t="s">
        <v>164</v>
      </c>
      <c r="E21" s="155">
        <v>30</v>
      </c>
      <c r="F21" s="155">
        <v>49121</v>
      </c>
      <c r="G21" s="155">
        <v>2.8699999675154686E-3</v>
      </c>
      <c r="H21" s="155">
        <v>3.5999999046325684</v>
      </c>
      <c r="I21" s="155">
        <v>419.63632202148437</v>
      </c>
      <c r="J21" s="155">
        <v>5</v>
      </c>
      <c r="K21" s="155">
        <v>22.72150993347168</v>
      </c>
      <c r="L21" s="155">
        <v>0</v>
      </c>
      <c r="M21" s="155" t="b">
        <v>0</v>
      </c>
      <c r="N21" s="155" t="b">
        <v>0</v>
      </c>
      <c r="O21" s="155" t="b">
        <v>0</v>
      </c>
      <c r="P21" s="155" t="b">
        <v>0</v>
      </c>
      <c r="Q21" s="155" t="b">
        <v>0</v>
      </c>
      <c r="R21" s="155" t="b">
        <v>0</v>
      </c>
      <c r="S21" s="155" t="b">
        <v>0</v>
      </c>
      <c r="T21" s="155" t="b">
        <v>0</v>
      </c>
      <c r="U21" s="155" t="b">
        <v>0</v>
      </c>
      <c r="V21" s="155" t="b">
        <v>0</v>
      </c>
      <c r="W21" s="155" t="b">
        <v>1</v>
      </c>
      <c r="X21" s="155" t="b">
        <v>0</v>
      </c>
      <c r="Y21" s="155" t="b">
        <v>0</v>
      </c>
      <c r="Z21" s="155" t="b">
        <v>0</v>
      </c>
      <c r="AA21" s="155" t="b">
        <v>0</v>
      </c>
      <c r="AB21" s="155" t="b">
        <v>0</v>
      </c>
      <c r="AC21" s="155" t="b">
        <v>0</v>
      </c>
      <c r="AD21" t="s">
        <v>184</v>
      </c>
    </row>
    <row r="22" spans="2:30" x14ac:dyDescent="0.25">
      <c r="B22" s="154">
        <v>33284</v>
      </c>
      <c r="C22" s="155">
        <v>15</v>
      </c>
      <c r="D22" s="155" t="s">
        <v>164</v>
      </c>
      <c r="E22" s="155">
        <v>30</v>
      </c>
      <c r="F22" s="155">
        <v>49121</v>
      </c>
      <c r="G22" s="155">
        <v>2.8699999675154686E-3</v>
      </c>
      <c r="H22" s="155">
        <v>3.5999999046325684</v>
      </c>
      <c r="I22" s="155">
        <v>384.34368896484375</v>
      </c>
      <c r="J22" s="155">
        <v>5</v>
      </c>
      <c r="K22" s="155">
        <v>22.722085952758789</v>
      </c>
      <c r="L22" s="155">
        <v>0</v>
      </c>
      <c r="M22" s="155" t="b">
        <v>0</v>
      </c>
      <c r="N22" s="155" t="b">
        <v>0</v>
      </c>
      <c r="O22" s="155" t="b">
        <v>0</v>
      </c>
      <c r="P22" s="155" t="b">
        <v>0</v>
      </c>
      <c r="Q22" s="155" t="b">
        <v>0</v>
      </c>
      <c r="R22" s="155" t="b">
        <v>0</v>
      </c>
      <c r="S22" s="155" t="b">
        <v>0</v>
      </c>
      <c r="T22" s="155" t="b">
        <v>0</v>
      </c>
      <c r="U22" s="155" t="b">
        <v>0</v>
      </c>
      <c r="V22" s="155" t="b">
        <v>0</v>
      </c>
      <c r="W22" s="155" t="b">
        <v>1</v>
      </c>
      <c r="X22" s="155" t="b">
        <v>0</v>
      </c>
      <c r="Y22" s="155" t="b">
        <v>0</v>
      </c>
      <c r="Z22" s="155" t="b">
        <v>0</v>
      </c>
      <c r="AA22" s="155" t="b">
        <v>0</v>
      </c>
      <c r="AB22" s="155" t="b">
        <v>0</v>
      </c>
      <c r="AC22" s="155" t="b">
        <v>0</v>
      </c>
      <c r="AD22" t="s">
        <v>185</v>
      </c>
    </row>
    <row r="23" spans="2:30" x14ac:dyDescent="0.25">
      <c r="B23" s="154">
        <v>33284</v>
      </c>
      <c r="C23" s="155">
        <v>15</v>
      </c>
      <c r="D23" s="155" t="s">
        <v>164</v>
      </c>
      <c r="E23" s="155">
        <v>30</v>
      </c>
      <c r="F23" s="155">
        <v>49121</v>
      </c>
      <c r="G23" s="155">
        <v>2.8699999675154686E-3</v>
      </c>
      <c r="H23" s="155">
        <v>3.5999999046325684</v>
      </c>
      <c r="I23" s="155">
        <v>276.0765380859375</v>
      </c>
      <c r="J23" s="155">
        <v>5</v>
      </c>
      <c r="K23" s="155">
        <v>22.734329223632813</v>
      </c>
      <c r="L23" s="155">
        <v>0</v>
      </c>
      <c r="M23" s="155" t="b">
        <v>0</v>
      </c>
      <c r="N23" s="155" t="b">
        <v>0</v>
      </c>
      <c r="O23" s="155" t="b">
        <v>0</v>
      </c>
      <c r="P23" s="155" t="b">
        <v>0</v>
      </c>
      <c r="Q23" s="155" t="b">
        <v>0</v>
      </c>
      <c r="R23" s="155" t="b">
        <v>0</v>
      </c>
      <c r="S23" s="155" t="b">
        <v>0</v>
      </c>
      <c r="T23" s="155" t="b">
        <v>0</v>
      </c>
      <c r="U23" s="155" t="b">
        <v>0</v>
      </c>
      <c r="V23" s="155" t="b">
        <v>0</v>
      </c>
      <c r="W23" s="155" t="b">
        <v>1</v>
      </c>
      <c r="X23" s="155" t="b">
        <v>0</v>
      </c>
      <c r="Y23" s="155" t="b">
        <v>0</v>
      </c>
      <c r="Z23" s="155" t="b">
        <v>0</v>
      </c>
      <c r="AA23" s="155" t="b">
        <v>0</v>
      </c>
      <c r="AB23" s="155" t="b">
        <v>0</v>
      </c>
      <c r="AC23" s="155" t="b">
        <v>0</v>
      </c>
      <c r="AD23" t="s">
        <v>186</v>
      </c>
    </row>
    <row r="24" spans="2:30" x14ac:dyDescent="0.25">
      <c r="B24" s="154">
        <v>33284</v>
      </c>
      <c r="C24" s="155">
        <v>15</v>
      </c>
      <c r="D24" s="155" t="s">
        <v>164</v>
      </c>
      <c r="E24" s="155">
        <v>30</v>
      </c>
      <c r="F24" s="155">
        <v>49121</v>
      </c>
      <c r="G24" s="155">
        <v>2.8699999675154686E-3</v>
      </c>
      <c r="H24" s="155">
        <v>3.5999999046325684</v>
      </c>
      <c r="I24" s="155">
        <v>557.88763427734375</v>
      </c>
      <c r="J24" s="155">
        <v>5</v>
      </c>
      <c r="K24" s="155">
        <v>22.720102310180664</v>
      </c>
      <c r="L24" s="155">
        <v>0</v>
      </c>
      <c r="M24" s="155" t="b">
        <v>0</v>
      </c>
      <c r="N24" s="155" t="b">
        <v>0</v>
      </c>
      <c r="O24" s="155" t="b">
        <v>0</v>
      </c>
      <c r="P24" s="155" t="b">
        <v>0</v>
      </c>
      <c r="Q24" s="155" t="b">
        <v>0</v>
      </c>
      <c r="R24" s="155" t="b">
        <v>0</v>
      </c>
      <c r="S24" s="155" t="b">
        <v>0</v>
      </c>
      <c r="T24" s="155" t="b">
        <v>0</v>
      </c>
      <c r="U24" s="155" t="b">
        <v>0</v>
      </c>
      <c r="V24" s="155" t="b">
        <v>0</v>
      </c>
      <c r="W24" s="155" t="b">
        <v>1</v>
      </c>
      <c r="X24" s="155" t="b">
        <v>0</v>
      </c>
      <c r="Y24" s="155" t="b">
        <v>0</v>
      </c>
      <c r="Z24" s="155" t="b">
        <v>0</v>
      </c>
      <c r="AA24" s="155" t="b">
        <v>0</v>
      </c>
      <c r="AB24" s="155" t="b">
        <v>0</v>
      </c>
      <c r="AC24" s="155" t="b">
        <v>0</v>
      </c>
      <c r="AD24" t="s">
        <v>187</v>
      </c>
    </row>
    <row r="25" spans="2:30" x14ac:dyDescent="0.25">
      <c r="B25" s="154">
        <v>33284</v>
      </c>
      <c r="C25" s="155">
        <v>15</v>
      </c>
      <c r="D25" s="155" t="s">
        <v>164</v>
      </c>
      <c r="E25" s="155">
        <v>30</v>
      </c>
      <c r="F25" s="155">
        <v>49121</v>
      </c>
      <c r="G25" s="155">
        <v>2.8699999675154686E-3</v>
      </c>
      <c r="H25" s="155">
        <v>3.5999999046325684</v>
      </c>
      <c r="I25" s="155">
        <v>317.12216186523437</v>
      </c>
      <c r="J25" s="155">
        <v>5</v>
      </c>
      <c r="K25" s="155">
        <v>22.737640380859375</v>
      </c>
      <c r="L25" s="155">
        <v>0</v>
      </c>
      <c r="M25" s="155" t="b">
        <v>0</v>
      </c>
      <c r="N25" s="155" t="b">
        <v>0</v>
      </c>
      <c r="O25" s="155" t="b">
        <v>0</v>
      </c>
      <c r="P25" s="155" t="b">
        <v>0</v>
      </c>
      <c r="Q25" s="155" t="b">
        <v>0</v>
      </c>
      <c r="R25" s="155" t="b">
        <v>0</v>
      </c>
      <c r="S25" s="155" t="b">
        <v>0</v>
      </c>
      <c r="T25" s="155" t="b">
        <v>0</v>
      </c>
      <c r="U25" s="155" t="b">
        <v>0</v>
      </c>
      <c r="V25" s="155" t="b">
        <v>0</v>
      </c>
      <c r="W25" s="155" t="b">
        <v>1</v>
      </c>
      <c r="X25" s="155" t="b">
        <v>0</v>
      </c>
      <c r="Y25" s="155" t="b">
        <v>0</v>
      </c>
      <c r="Z25" s="155" t="b">
        <v>0</v>
      </c>
      <c r="AA25" s="155" t="b">
        <v>0</v>
      </c>
      <c r="AB25" s="155" t="b">
        <v>0</v>
      </c>
      <c r="AC25" s="155" t="b">
        <v>0</v>
      </c>
      <c r="AD25" t="s">
        <v>188</v>
      </c>
    </row>
    <row r="26" spans="2:30" x14ac:dyDescent="0.25">
      <c r="B26" s="154">
        <v>33284</v>
      </c>
      <c r="C26" s="155">
        <v>15</v>
      </c>
      <c r="D26" s="155" t="s">
        <v>164</v>
      </c>
      <c r="E26" s="155">
        <v>30</v>
      </c>
      <c r="F26" s="155">
        <v>49121</v>
      </c>
      <c r="G26" s="155">
        <v>2.8699999675154686E-3</v>
      </c>
      <c r="H26" s="155">
        <v>3.5999999046325684</v>
      </c>
      <c r="I26" s="155">
        <v>276.0765380859375</v>
      </c>
      <c r="J26" s="155">
        <v>5</v>
      </c>
      <c r="K26" s="155">
        <v>22.734291076660156</v>
      </c>
      <c r="L26" s="155">
        <v>0</v>
      </c>
      <c r="M26" s="155" t="b">
        <v>0</v>
      </c>
      <c r="N26" s="155" t="b">
        <v>0</v>
      </c>
      <c r="O26" s="155" t="b">
        <v>0</v>
      </c>
      <c r="P26" s="155" t="b">
        <v>0</v>
      </c>
      <c r="Q26" s="155" t="b">
        <v>0</v>
      </c>
      <c r="R26" s="155" t="b">
        <v>0</v>
      </c>
      <c r="S26" s="155" t="b">
        <v>0</v>
      </c>
      <c r="T26" s="155" t="b">
        <v>0</v>
      </c>
      <c r="U26" s="155" t="b">
        <v>0</v>
      </c>
      <c r="V26" s="155" t="b">
        <v>0</v>
      </c>
      <c r="W26" s="155" t="b">
        <v>1</v>
      </c>
      <c r="X26" s="155" t="b">
        <v>0</v>
      </c>
      <c r="Y26" s="155" t="b">
        <v>0</v>
      </c>
      <c r="Z26" s="155" t="b">
        <v>0</v>
      </c>
      <c r="AA26" s="155" t="b">
        <v>0</v>
      </c>
      <c r="AB26" s="155" t="b">
        <v>0</v>
      </c>
      <c r="AC26" s="155" t="b">
        <v>0</v>
      </c>
      <c r="AD26" t="s">
        <v>189</v>
      </c>
    </row>
    <row r="27" spans="2:30" x14ac:dyDescent="0.25">
      <c r="B27" s="154">
        <v>33284</v>
      </c>
      <c r="C27" s="155">
        <v>15</v>
      </c>
      <c r="D27" s="155" t="s">
        <v>164</v>
      </c>
      <c r="E27" s="155">
        <v>30</v>
      </c>
      <c r="F27" s="155">
        <v>49121</v>
      </c>
      <c r="G27" s="155">
        <v>2.8699999675154686E-3</v>
      </c>
      <c r="H27" s="155">
        <v>3.5999999046325684</v>
      </c>
      <c r="I27" s="155">
        <v>281.02859497070312</v>
      </c>
      <c r="J27" s="155">
        <v>5</v>
      </c>
      <c r="K27" s="155">
        <v>22.743427276611328</v>
      </c>
      <c r="L27" s="155">
        <v>0</v>
      </c>
      <c r="M27" s="155" t="b">
        <v>0</v>
      </c>
      <c r="N27" s="155" t="b">
        <v>0</v>
      </c>
      <c r="O27" s="155" t="b">
        <v>0</v>
      </c>
      <c r="P27" s="155" t="b">
        <v>0</v>
      </c>
      <c r="Q27" s="155" t="b">
        <v>0</v>
      </c>
      <c r="R27" s="155" t="b">
        <v>0</v>
      </c>
      <c r="S27" s="155" t="b">
        <v>0</v>
      </c>
      <c r="T27" s="155" t="b">
        <v>0</v>
      </c>
      <c r="U27" s="155" t="b">
        <v>0</v>
      </c>
      <c r="V27" s="155" t="b">
        <v>0</v>
      </c>
      <c r="W27" s="155" t="b">
        <v>1</v>
      </c>
      <c r="X27" s="155" t="b">
        <v>0</v>
      </c>
      <c r="Y27" s="155" t="b">
        <v>0</v>
      </c>
      <c r="Z27" s="155" t="b">
        <v>0</v>
      </c>
      <c r="AA27" s="155" t="b">
        <v>0</v>
      </c>
      <c r="AB27" s="155" t="b">
        <v>0</v>
      </c>
      <c r="AC27" s="155" t="b">
        <v>0</v>
      </c>
      <c r="AD27" t="s">
        <v>190</v>
      </c>
    </row>
    <row r="28" spans="2:30" x14ac:dyDescent="0.25">
      <c r="B28" s="154">
        <v>33284</v>
      </c>
      <c r="C28" s="155">
        <v>15</v>
      </c>
      <c r="D28" s="155" t="s">
        <v>164</v>
      </c>
      <c r="E28" s="155">
        <v>30</v>
      </c>
      <c r="F28" s="155">
        <v>49121</v>
      </c>
      <c r="G28" s="155">
        <v>2.8699999675154686E-3</v>
      </c>
      <c r="H28" s="155">
        <v>3.5999999046325684</v>
      </c>
      <c r="I28" s="155">
        <v>419.63632202148437</v>
      </c>
      <c r="J28" s="155">
        <v>5</v>
      </c>
      <c r="K28" s="155">
        <v>22.71708869934082</v>
      </c>
      <c r="L28" s="155">
        <v>0</v>
      </c>
      <c r="M28" s="155" t="b">
        <v>0</v>
      </c>
      <c r="N28" s="155" t="b">
        <v>0</v>
      </c>
      <c r="O28" s="155" t="b">
        <v>0</v>
      </c>
      <c r="P28" s="155" t="b">
        <v>0</v>
      </c>
      <c r="Q28" s="155" t="b">
        <v>0</v>
      </c>
      <c r="R28" s="155" t="b">
        <v>0</v>
      </c>
      <c r="S28" s="155" t="b">
        <v>0</v>
      </c>
      <c r="T28" s="155" t="b">
        <v>0</v>
      </c>
      <c r="U28" s="155" t="b">
        <v>0</v>
      </c>
      <c r="V28" s="155" t="b">
        <v>0</v>
      </c>
      <c r="W28" s="155" t="b">
        <v>1</v>
      </c>
      <c r="X28" s="155" t="b">
        <v>0</v>
      </c>
      <c r="Y28" s="155" t="b">
        <v>0</v>
      </c>
      <c r="Z28" s="155" t="b">
        <v>0</v>
      </c>
      <c r="AA28" s="155" t="b">
        <v>0</v>
      </c>
      <c r="AB28" s="155" t="b">
        <v>0</v>
      </c>
      <c r="AC28" s="155" t="b">
        <v>0</v>
      </c>
      <c r="AD28" t="s">
        <v>191</v>
      </c>
    </row>
    <row r="29" spans="2:30" x14ac:dyDescent="0.25">
      <c r="B29" s="154">
        <v>33284</v>
      </c>
      <c r="C29" s="155">
        <v>15</v>
      </c>
      <c r="D29" s="155" t="s">
        <v>164</v>
      </c>
      <c r="E29" s="155">
        <v>30</v>
      </c>
      <c r="F29" s="155">
        <v>49121</v>
      </c>
      <c r="G29" s="155">
        <v>2.8699999675154686E-3</v>
      </c>
      <c r="H29" s="155">
        <v>3.5999999046325684</v>
      </c>
      <c r="I29" s="155">
        <v>557.88763427734375</v>
      </c>
      <c r="J29" s="155">
        <v>5</v>
      </c>
      <c r="K29" s="155">
        <v>22.737363815307617</v>
      </c>
      <c r="L29" s="155">
        <v>0</v>
      </c>
      <c r="M29" s="155" t="b">
        <v>0</v>
      </c>
      <c r="N29" s="155" t="b">
        <v>0</v>
      </c>
      <c r="O29" s="155" t="b">
        <v>0</v>
      </c>
      <c r="P29" s="155" t="b">
        <v>0</v>
      </c>
      <c r="Q29" s="155" t="b">
        <v>0</v>
      </c>
      <c r="R29" s="155" t="b">
        <v>0</v>
      </c>
      <c r="S29" s="155" t="b">
        <v>0</v>
      </c>
      <c r="T29" s="155" t="b">
        <v>0</v>
      </c>
      <c r="U29" s="155" t="b">
        <v>0</v>
      </c>
      <c r="V29" s="155" t="b">
        <v>0</v>
      </c>
      <c r="W29" s="155" t="b">
        <v>1</v>
      </c>
      <c r="X29" s="155" t="b">
        <v>0</v>
      </c>
      <c r="Y29" s="155" t="b">
        <v>0</v>
      </c>
      <c r="Z29" s="155" t="b">
        <v>0</v>
      </c>
      <c r="AA29" s="155" t="b">
        <v>0</v>
      </c>
      <c r="AB29" s="155" t="b">
        <v>0</v>
      </c>
      <c r="AC29" s="155" t="b">
        <v>0</v>
      </c>
      <c r="AD29" t="s">
        <v>192</v>
      </c>
    </row>
    <row r="30" spans="2:30" x14ac:dyDescent="0.25">
      <c r="B30" s="154">
        <v>33284</v>
      </c>
      <c r="C30" s="155">
        <v>15</v>
      </c>
      <c r="D30" s="155" t="s">
        <v>164</v>
      </c>
      <c r="E30" s="155">
        <v>30</v>
      </c>
      <c r="F30" s="155">
        <v>49121</v>
      </c>
      <c r="G30" s="155">
        <v>2.8699999675154686E-3</v>
      </c>
      <c r="H30" s="155">
        <v>3.5999999046325684</v>
      </c>
      <c r="I30" s="155">
        <v>531.39013671875</v>
      </c>
      <c r="J30" s="155">
        <v>5</v>
      </c>
      <c r="K30" s="155">
        <v>22.730031967163086</v>
      </c>
      <c r="L30" s="155">
        <v>0</v>
      </c>
      <c r="M30" s="155" t="b">
        <v>0</v>
      </c>
      <c r="N30" s="155" t="b">
        <v>0</v>
      </c>
      <c r="O30" s="155" t="b">
        <v>0</v>
      </c>
      <c r="P30" s="155" t="b">
        <v>0</v>
      </c>
      <c r="Q30" s="155" t="b">
        <v>0</v>
      </c>
      <c r="R30" s="155" t="b">
        <v>0</v>
      </c>
      <c r="S30" s="155" t="b">
        <v>0</v>
      </c>
      <c r="T30" s="155" t="b">
        <v>0</v>
      </c>
      <c r="U30" s="155" t="b">
        <v>0</v>
      </c>
      <c r="V30" s="155" t="b">
        <v>0</v>
      </c>
      <c r="W30" s="155" t="b">
        <v>1</v>
      </c>
      <c r="X30" s="155" t="b">
        <v>0</v>
      </c>
      <c r="Y30" s="155" t="b">
        <v>0</v>
      </c>
      <c r="Z30" s="155" t="b">
        <v>0</v>
      </c>
      <c r="AA30" s="155" t="b">
        <v>0</v>
      </c>
      <c r="AB30" s="155" t="b">
        <v>0</v>
      </c>
      <c r="AC30" s="155" t="b">
        <v>0</v>
      </c>
      <c r="AD30" t="s">
        <v>193</v>
      </c>
    </row>
    <row r="31" spans="2:30" x14ac:dyDescent="0.25">
      <c r="B31" s="154">
        <v>33284</v>
      </c>
      <c r="C31" s="155">
        <v>15</v>
      </c>
      <c r="D31" s="155" t="s">
        <v>164</v>
      </c>
      <c r="E31" s="155">
        <v>30</v>
      </c>
      <c r="F31" s="155">
        <v>49121</v>
      </c>
      <c r="G31" s="155">
        <v>2.8699999675154686E-3</v>
      </c>
      <c r="H31" s="155">
        <v>3.5999999046325684</v>
      </c>
      <c r="I31" s="155">
        <v>393.73428344726562</v>
      </c>
      <c r="J31" s="155">
        <v>5</v>
      </c>
      <c r="K31" s="155">
        <v>22.731895446777344</v>
      </c>
      <c r="L31" s="155">
        <v>0</v>
      </c>
      <c r="M31" s="155" t="b">
        <v>0</v>
      </c>
      <c r="N31" s="155" t="b">
        <v>0</v>
      </c>
      <c r="O31" s="155" t="b">
        <v>0</v>
      </c>
      <c r="P31" s="155" t="b">
        <v>0</v>
      </c>
      <c r="Q31" s="155" t="b">
        <v>0</v>
      </c>
      <c r="R31" s="155" t="b">
        <v>0</v>
      </c>
      <c r="S31" s="155" t="b">
        <v>0</v>
      </c>
      <c r="T31" s="155" t="b">
        <v>0</v>
      </c>
      <c r="U31" s="155" t="b">
        <v>0</v>
      </c>
      <c r="V31" s="155" t="b">
        <v>0</v>
      </c>
      <c r="W31" s="155" t="b">
        <v>1</v>
      </c>
      <c r="X31" s="155" t="b">
        <v>0</v>
      </c>
      <c r="Y31" s="155" t="b">
        <v>0</v>
      </c>
      <c r="Z31" s="155" t="b">
        <v>0</v>
      </c>
      <c r="AA31" s="155" t="b">
        <v>0</v>
      </c>
      <c r="AB31" s="155" t="b">
        <v>0</v>
      </c>
      <c r="AC31" s="155" t="b">
        <v>0</v>
      </c>
      <c r="AD31" t="s">
        <v>194</v>
      </c>
    </row>
    <row r="32" spans="2:30" x14ac:dyDescent="0.25">
      <c r="B32" s="154">
        <v>33284</v>
      </c>
      <c r="C32" s="155">
        <v>15</v>
      </c>
      <c r="D32" s="155" t="s">
        <v>164</v>
      </c>
      <c r="E32" s="155">
        <v>30</v>
      </c>
      <c r="F32" s="155">
        <v>49121</v>
      </c>
      <c r="G32" s="155">
        <v>2.8699999675154686E-3</v>
      </c>
      <c r="H32" s="155">
        <v>3.5999999046325684</v>
      </c>
      <c r="I32" s="155">
        <v>317.12216186523437</v>
      </c>
      <c r="J32" s="155">
        <v>5</v>
      </c>
      <c r="K32" s="155">
        <v>22.740985870361328</v>
      </c>
      <c r="L32" s="155">
        <v>0</v>
      </c>
      <c r="M32" s="155" t="b">
        <v>0</v>
      </c>
      <c r="N32" s="155" t="b">
        <v>0</v>
      </c>
      <c r="O32" s="155" t="b">
        <v>0</v>
      </c>
      <c r="P32" s="155" t="b">
        <v>0</v>
      </c>
      <c r="Q32" s="155" t="b">
        <v>0</v>
      </c>
      <c r="R32" s="155" t="b">
        <v>0</v>
      </c>
      <c r="S32" s="155" t="b">
        <v>0</v>
      </c>
      <c r="T32" s="155" t="b">
        <v>0</v>
      </c>
      <c r="U32" s="155" t="b">
        <v>0</v>
      </c>
      <c r="V32" s="155" t="b">
        <v>0</v>
      </c>
      <c r="W32" s="155" t="b">
        <v>1</v>
      </c>
      <c r="X32" s="155" t="b">
        <v>0</v>
      </c>
      <c r="Y32" s="155" t="b">
        <v>0</v>
      </c>
      <c r="Z32" s="155" t="b">
        <v>0</v>
      </c>
      <c r="AA32" s="155" t="b">
        <v>0</v>
      </c>
      <c r="AB32" s="155" t="b">
        <v>0</v>
      </c>
      <c r="AC32" s="155" t="b">
        <v>0</v>
      </c>
      <c r="AD32" t="s">
        <v>195</v>
      </c>
    </row>
    <row r="33" spans="1:30" x14ac:dyDescent="0.25">
      <c r="B33" s="154">
        <v>33284</v>
      </c>
      <c r="C33" s="155">
        <v>15</v>
      </c>
      <c r="D33" s="155" t="s">
        <v>164</v>
      </c>
      <c r="E33" s="155">
        <v>30</v>
      </c>
      <c r="F33" s="155">
        <v>49121</v>
      </c>
      <c r="G33" s="155">
        <v>2.8699999675154686E-3</v>
      </c>
      <c r="H33" s="155">
        <v>3.5999999046325684</v>
      </c>
      <c r="I33" s="155">
        <v>317.12216186523437</v>
      </c>
      <c r="J33" s="155">
        <v>5</v>
      </c>
      <c r="K33" s="155">
        <v>22.728479385375977</v>
      </c>
      <c r="L33" s="155">
        <v>0</v>
      </c>
      <c r="M33" s="155" t="b">
        <v>0</v>
      </c>
      <c r="N33" s="155" t="b">
        <v>0</v>
      </c>
      <c r="O33" s="155" t="b">
        <v>0</v>
      </c>
      <c r="P33" s="155" t="b">
        <v>0</v>
      </c>
      <c r="Q33" s="155" t="b">
        <v>0</v>
      </c>
      <c r="R33" s="155" t="b">
        <v>0</v>
      </c>
      <c r="S33" s="155" t="b">
        <v>0</v>
      </c>
      <c r="T33" s="155" t="b">
        <v>0</v>
      </c>
      <c r="U33" s="155" t="b">
        <v>0</v>
      </c>
      <c r="V33" s="155" t="b">
        <v>0</v>
      </c>
      <c r="W33" s="155" t="b">
        <v>1</v>
      </c>
      <c r="X33" s="155" t="b">
        <v>0</v>
      </c>
      <c r="Y33" s="155" t="b">
        <v>0</v>
      </c>
      <c r="Z33" s="155" t="b">
        <v>0</v>
      </c>
      <c r="AA33" s="155" t="b">
        <v>0</v>
      </c>
      <c r="AB33" s="155" t="b">
        <v>0</v>
      </c>
      <c r="AC33" s="155" t="b">
        <v>0</v>
      </c>
      <c r="AD33" t="s">
        <v>196</v>
      </c>
    </row>
    <row r="34" spans="1:30" x14ac:dyDescent="0.25">
      <c r="A34" s="35"/>
      <c r="B34" s="156">
        <v>33284</v>
      </c>
      <c r="C34" s="155">
        <v>15</v>
      </c>
      <c r="D34" s="155" t="s">
        <v>164</v>
      </c>
      <c r="E34" s="155">
        <v>30</v>
      </c>
      <c r="F34" s="155">
        <v>49121</v>
      </c>
      <c r="G34" s="155">
        <v>2.8699999675154686E-3</v>
      </c>
      <c r="H34" s="155">
        <v>3.5999999046325684</v>
      </c>
      <c r="I34" s="155">
        <v>366.57418823242187</v>
      </c>
      <c r="J34" s="155">
        <v>5</v>
      </c>
      <c r="K34" s="155">
        <v>22.735771179199219</v>
      </c>
      <c r="L34" s="155">
        <v>0</v>
      </c>
      <c r="M34" s="155" t="b">
        <v>0</v>
      </c>
      <c r="N34" s="155" t="b">
        <v>0</v>
      </c>
      <c r="O34" s="155" t="b">
        <v>0</v>
      </c>
      <c r="P34" s="155" t="b">
        <v>0</v>
      </c>
      <c r="Q34" s="155" t="b">
        <v>0</v>
      </c>
      <c r="R34" s="155" t="b">
        <v>0</v>
      </c>
      <c r="S34" s="155" t="b">
        <v>0</v>
      </c>
      <c r="T34" s="155" t="b">
        <v>0</v>
      </c>
      <c r="U34" s="155" t="b">
        <v>0</v>
      </c>
      <c r="V34" s="155" t="b">
        <v>0</v>
      </c>
      <c r="W34" s="155" t="b">
        <v>1</v>
      </c>
      <c r="X34" s="155" t="b">
        <v>0</v>
      </c>
      <c r="Y34" s="155" t="b">
        <v>0</v>
      </c>
      <c r="Z34" s="155" t="b">
        <v>0</v>
      </c>
      <c r="AA34" s="155" t="b">
        <v>0</v>
      </c>
      <c r="AB34" s="155" t="b">
        <v>0</v>
      </c>
      <c r="AC34" s="155" t="b">
        <v>0</v>
      </c>
      <c r="AD34" t="s">
        <v>197</v>
      </c>
    </row>
    <row r="35" spans="1:30" x14ac:dyDescent="0.25">
      <c r="A35" s="35"/>
      <c r="B35" s="156">
        <v>33284</v>
      </c>
      <c r="C35" s="155">
        <v>15</v>
      </c>
      <c r="D35" s="155" t="s">
        <v>164</v>
      </c>
      <c r="E35" s="155">
        <v>30</v>
      </c>
      <c r="F35" s="155">
        <v>49121</v>
      </c>
      <c r="G35" s="155">
        <v>2.8699999675154686E-3</v>
      </c>
      <c r="H35" s="155">
        <v>3.5999999046325684</v>
      </c>
      <c r="I35" s="155">
        <v>531.39013671875</v>
      </c>
      <c r="J35" s="155">
        <v>5</v>
      </c>
      <c r="K35" s="155">
        <v>22.714179992675781</v>
      </c>
      <c r="L35" s="155">
        <v>0</v>
      </c>
      <c r="M35" s="155" t="b">
        <v>0</v>
      </c>
      <c r="N35" s="155" t="b">
        <v>0</v>
      </c>
      <c r="O35" s="155" t="b">
        <v>0</v>
      </c>
      <c r="P35" s="155" t="b">
        <v>0</v>
      </c>
      <c r="Q35" s="155" t="b">
        <v>0</v>
      </c>
      <c r="R35" s="155" t="b">
        <v>0</v>
      </c>
      <c r="S35" s="155" t="b">
        <v>0</v>
      </c>
      <c r="T35" s="155" t="b">
        <v>0</v>
      </c>
      <c r="U35" s="155" t="b">
        <v>0</v>
      </c>
      <c r="V35" s="155" t="b">
        <v>0</v>
      </c>
      <c r="W35" s="155" t="b">
        <v>1</v>
      </c>
      <c r="X35" s="155" t="b">
        <v>0</v>
      </c>
      <c r="Y35" s="155" t="b">
        <v>0</v>
      </c>
      <c r="Z35" s="155" t="b">
        <v>0</v>
      </c>
      <c r="AA35" s="155" t="b">
        <v>0</v>
      </c>
      <c r="AB35" s="155" t="b">
        <v>0</v>
      </c>
      <c r="AC35" s="155" t="b">
        <v>0</v>
      </c>
      <c r="AD35" t="s">
        <v>198</v>
      </c>
    </row>
    <row r="36" spans="1:30" x14ac:dyDescent="0.25">
      <c r="B36" s="154">
        <v>33284</v>
      </c>
      <c r="C36" s="155">
        <v>15</v>
      </c>
      <c r="D36" s="155" t="s">
        <v>164</v>
      </c>
      <c r="E36" s="155">
        <v>30</v>
      </c>
      <c r="F36" s="155">
        <v>49121</v>
      </c>
      <c r="G36" s="155">
        <v>2.8699999675154686E-3</v>
      </c>
      <c r="H36" s="155">
        <v>3.5999999046325684</v>
      </c>
      <c r="I36" s="155">
        <v>366.57418823242187</v>
      </c>
      <c r="J36" s="155">
        <v>5</v>
      </c>
      <c r="K36" s="155">
        <v>22.738460540771484</v>
      </c>
      <c r="L36" s="155">
        <v>0</v>
      </c>
      <c r="M36" s="155" t="b">
        <v>0</v>
      </c>
      <c r="N36" s="155" t="b">
        <v>0</v>
      </c>
      <c r="O36" s="155" t="b">
        <v>0</v>
      </c>
      <c r="P36" s="155" t="b">
        <v>0</v>
      </c>
      <c r="Q36" s="155" t="b">
        <v>0</v>
      </c>
      <c r="R36" s="155" t="b">
        <v>0</v>
      </c>
      <c r="S36" s="155" t="b">
        <v>0</v>
      </c>
      <c r="T36" s="155" t="b">
        <v>0</v>
      </c>
      <c r="U36" s="155" t="b">
        <v>0</v>
      </c>
      <c r="V36" s="155" t="b">
        <v>0</v>
      </c>
      <c r="W36" s="155" t="b">
        <v>1</v>
      </c>
      <c r="X36" s="155" t="b">
        <v>0</v>
      </c>
      <c r="Y36" s="155" t="b">
        <v>0</v>
      </c>
      <c r="Z36" s="155" t="b">
        <v>0</v>
      </c>
      <c r="AA36" s="155" t="b">
        <v>0</v>
      </c>
      <c r="AB36" s="155" t="b">
        <v>0</v>
      </c>
      <c r="AC36" s="155" t="b">
        <v>0</v>
      </c>
      <c r="AD36" t="s">
        <v>199</v>
      </c>
    </row>
    <row r="37" spans="1:30" x14ac:dyDescent="0.25">
      <c r="B37" s="154">
        <v>33284</v>
      </c>
      <c r="C37" s="155">
        <v>15</v>
      </c>
      <c r="D37" s="155" t="s">
        <v>164</v>
      </c>
      <c r="E37" s="155">
        <v>30</v>
      </c>
      <c r="F37" s="155">
        <v>49121</v>
      </c>
      <c r="G37" s="155">
        <v>2.8699999675154686E-3</v>
      </c>
      <c r="H37" s="155">
        <v>3.5999999046325684</v>
      </c>
      <c r="I37" s="155">
        <v>444.33233642578125</v>
      </c>
      <c r="J37" s="155">
        <v>4</v>
      </c>
      <c r="K37" s="155">
        <v>22.735603332519531</v>
      </c>
      <c r="L37" s="155">
        <v>0</v>
      </c>
      <c r="M37" s="155" t="b">
        <v>0</v>
      </c>
      <c r="N37" s="155" t="b">
        <v>0</v>
      </c>
      <c r="O37" s="155" t="b">
        <v>0</v>
      </c>
      <c r="P37" s="155" t="b">
        <v>0</v>
      </c>
      <c r="Q37" s="155" t="b">
        <v>0</v>
      </c>
      <c r="R37" s="155" t="b">
        <v>0</v>
      </c>
      <c r="S37" s="155" t="b">
        <v>0</v>
      </c>
      <c r="T37" s="155" t="b">
        <v>0</v>
      </c>
      <c r="U37" s="155" t="b">
        <v>0</v>
      </c>
      <c r="V37" s="155" t="b">
        <v>0</v>
      </c>
      <c r="W37" s="155" t="b">
        <v>1</v>
      </c>
      <c r="X37" s="155" t="b">
        <v>0</v>
      </c>
      <c r="Y37" s="155" t="b">
        <v>0</v>
      </c>
      <c r="Z37" s="155" t="b">
        <v>0</v>
      </c>
      <c r="AA37" s="155" t="b">
        <v>0</v>
      </c>
      <c r="AB37" s="155" t="b">
        <v>0</v>
      </c>
      <c r="AC37" s="155" t="b">
        <v>0</v>
      </c>
      <c r="AD37" t="s">
        <v>200</v>
      </c>
    </row>
    <row r="38" spans="1:30" x14ac:dyDescent="0.25">
      <c r="B38" s="154">
        <v>33284</v>
      </c>
      <c r="C38" s="155">
        <v>15</v>
      </c>
      <c r="D38" s="155" t="s">
        <v>164</v>
      </c>
      <c r="E38" s="155">
        <v>30</v>
      </c>
      <c r="F38" s="155">
        <v>49121</v>
      </c>
      <c r="G38" s="155">
        <v>2.8699999675154686E-3</v>
      </c>
      <c r="H38" s="155">
        <v>3.5999999046325684</v>
      </c>
      <c r="I38" s="155">
        <v>317.12216186523437</v>
      </c>
      <c r="J38" s="155">
        <v>5</v>
      </c>
      <c r="K38" s="155">
        <v>22.74000358581543</v>
      </c>
      <c r="L38" s="155">
        <v>0</v>
      </c>
      <c r="M38" s="155" t="b">
        <v>0</v>
      </c>
      <c r="N38" s="155" t="b">
        <v>0</v>
      </c>
      <c r="O38" s="155" t="b">
        <v>0</v>
      </c>
      <c r="P38" s="155" t="b">
        <v>0</v>
      </c>
      <c r="Q38" s="155" t="b">
        <v>0</v>
      </c>
      <c r="R38" s="155" t="b">
        <v>0</v>
      </c>
      <c r="S38" s="155" t="b">
        <v>0</v>
      </c>
      <c r="T38" s="155" t="b">
        <v>0</v>
      </c>
      <c r="U38" s="155" t="b">
        <v>0</v>
      </c>
      <c r="V38" s="155" t="b">
        <v>0</v>
      </c>
      <c r="W38" s="155" t="b">
        <v>1</v>
      </c>
      <c r="X38" s="155" t="b">
        <v>0</v>
      </c>
      <c r="Y38" s="155" t="b">
        <v>0</v>
      </c>
      <c r="Z38" s="155" t="b">
        <v>0</v>
      </c>
      <c r="AA38" s="155" t="b">
        <v>0</v>
      </c>
      <c r="AB38" s="155" t="b">
        <v>0</v>
      </c>
      <c r="AC38" s="155" t="b">
        <v>0</v>
      </c>
      <c r="AD38" t="s">
        <v>201</v>
      </c>
    </row>
    <row r="39" spans="1:30" x14ac:dyDescent="0.25">
      <c r="B39" s="154">
        <v>33284</v>
      </c>
      <c r="C39" s="155">
        <v>15</v>
      </c>
      <c r="D39" s="155" t="s">
        <v>164</v>
      </c>
      <c r="E39" s="155">
        <v>30</v>
      </c>
      <c r="F39" s="155">
        <v>49121</v>
      </c>
      <c r="G39" s="155">
        <v>2.8699999675154686E-3</v>
      </c>
      <c r="H39" s="155">
        <v>3.5999999046325684</v>
      </c>
      <c r="I39" s="155">
        <v>393.73428344726562</v>
      </c>
      <c r="J39" s="155">
        <v>5</v>
      </c>
      <c r="K39" s="155">
        <v>22.739557266235352</v>
      </c>
      <c r="L39" s="155">
        <v>0</v>
      </c>
      <c r="M39" s="155" t="b">
        <v>0</v>
      </c>
      <c r="N39" s="155" t="b">
        <v>0</v>
      </c>
      <c r="O39" s="155" t="b">
        <v>0</v>
      </c>
      <c r="P39" s="155" t="b">
        <v>0</v>
      </c>
      <c r="Q39" s="155" t="b">
        <v>0</v>
      </c>
      <c r="R39" s="155" t="b">
        <v>0</v>
      </c>
      <c r="S39" s="155" t="b">
        <v>0</v>
      </c>
      <c r="T39" s="155" t="b">
        <v>0</v>
      </c>
      <c r="U39" s="155" t="b">
        <v>0</v>
      </c>
      <c r="V39" s="155" t="b">
        <v>0</v>
      </c>
      <c r="W39" s="155" t="b">
        <v>1</v>
      </c>
      <c r="X39" s="155" t="b">
        <v>0</v>
      </c>
      <c r="Y39" s="155" t="b">
        <v>0</v>
      </c>
      <c r="Z39" s="155" t="b">
        <v>0</v>
      </c>
      <c r="AA39" s="155" t="b">
        <v>0</v>
      </c>
      <c r="AB39" s="155" t="b">
        <v>0</v>
      </c>
      <c r="AC39" s="155" t="b">
        <v>0</v>
      </c>
      <c r="AD39" t="s">
        <v>202</v>
      </c>
    </row>
    <row r="40" spans="1:30" x14ac:dyDescent="0.25">
      <c r="A40"/>
      <c r="B40" s="155">
        <v>33284</v>
      </c>
      <c r="C40" s="155">
        <v>15</v>
      </c>
      <c r="D40" s="155" t="s">
        <v>164</v>
      </c>
      <c r="E40" s="155">
        <v>30</v>
      </c>
      <c r="F40" s="155">
        <v>49121</v>
      </c>
      <c r="G40" s="155">
        <v>2.8699999675154686E-3</v>
      </c>
      <c r="H40" s="155">
        <v>3.5999999046325684</v>
      </c>
      <c r="I40" s="155">
        <v>269.7874755859375</v>
      </c>
      <c r="J40" s="155">
        <v>5</v>
      </c>
      <c r="K40" s="155">
        <v>22.729316711425781</v>
      </c>
      <c r="L40" s="155">
        <v>0</v>
      </c>
      <c r="M40" s="155" t="b">
        <v>0</v>
      </c>
      <c r="N40" s="155" t="b">
        <v>0</v>
      </c>
      <c r="O40" s="155" t="b">
        <v>0</v>
      </c>
      <c r="P40" s="155" t="b">
        <v>0</v>
      </c>
      <c r="Q40" s="155" t="b">
        <v>0</v>
      </c>
      <c r="R40" s="155" t="b">
        <v>0</v>
      </c>
      <c r="S40" s="155" t="b">
        <v>0</v>
      </c>
      <c r="T40" s="155" t="b">
        <v>0</v>
      </c>
      <c r="U40" s="155" t="b">
        <v>0</v>
      </c>
      <c r="V40" s="155" t="b">
        <v>0</v>
      </c>
      <c r="W40" s="155" t="b">
        <v>1</v>
      </c>
      <c r="X40" s="155" t="b">
        <v>0</v>
      </c>
      <c r="Y40" s="155" t="b">
        <v>0</v>
      </c>
      <c r="Z40" s="155" t="b">
        <v>0</v>
      </c>
      <c r="AA40" s="155" t="b">
        <v>0</v>
      </c>
      <c r="AB40" s="155" t="b">
        <v>0</v>
      </c>
      <c r="AC40" s="155" t="b">
        <v>0</v>
      </c>
      <c r="AD40" t="s">
        <v>203</v>
      </c>
    </row>
    <row r="41" spans="1:30" x14ac:dyDescent="0.25">
      <c r="A41"/>
      <c r="B41" s="155">
        <v>33284</v>
      </c>
      <c r="C41" s="155">
        <v>15</v>
      </c>
      <c r="D41" s="155" t="s">
        <v>164</v>
      </c>
      <c r="E41" s="155">
        <v>30</v>
      </c>
      <c r="F41" s="155">
        <v>49121</v>
      </c>
      <c r="G41" s="155">
        <v>2.8699999675154686E-3</v>
      </c>
      <c r="H41" s="155">
        <v>3.5999999046325684</v>
      </c>
      <c r="I41" s="155">
        <v>317.12216186523437</v>
      </c>
      <c r="J41" s="155">
        <v>5</v>
      </c>
      <c r="K41" s="155">
        <v>22.720930099487305</v>
      </c>
      <c r="L41" s="155">
        <v>0</v>
      </c>
      <c r="M41" s="155" t="b">
        <v>0</v>
      </c>
      <c r="N41" s="155" t="b">
        <v>0</v>
      </c>
      <c r="O41" s="155" t="b">
        <v>0</v>
      </c>
      <c r="P41" s="155" t="b">
        <v>0</v>
      </c>
      <c r="Q41" s="155" t="b">
        <v>0</v>
      </c>
      <c r="R41" s="155" t="b">
        <v>0</v>
      </c>
      <c r="S41" s="155" t="b">
        <v>0</v>
      </c>
      <c r="T41" s="155" t="b">
        <v>0</v>
      </c>
      <c r="U41" s="155" t="b">
        <v>0</v>
      </c>
      <c r="V41" s="155" t="b">
        <v>0</v>
      </c>
      <c r="W41" s="155" t="b">
        <v>1</v>
      </c>
      <c r="X41" s="155" t="b">
        <v>0</v>
      </c>
      <c r="Y41" s="155" t="b">
        <v>0</v>
      </c>
      <c r="Z41" s="155" t="b">
        <v>0</v>
      </c>
      <c r="AA41" s="155" t="b">
        <v>0</v>
      </c>
      <c r="AB41" s="155" t="b">
        <v>0</v>
      </c>
      <c r="AC41" s="155" t="b">
        <v>0</v>
      </c>
      <c r="AD41" t="s">
        <v>204</v>
      </c>
    </row>
    <row r="42" spans="1:30" x14ac:dyDescent="0.25">
      <c r="A42"/>
      <c r="B42" s="155">
        <v>33284</v>
      </c>
      <c r="C42" s="155">
        <v>15</v>
      </c>
      <c r="D42" s="155" t="s">
        <v>164</v>
      </c>
      <c r="E42" s="155">
        <v>30</v>
      </c>
      <c r="F42" s="155">
        <v>49121</v>
      </c>
      <c r="G42" s="155">
        <v>2.8699999675154686E-3</v>
      </c>
      <c r="H42" s="155">
        <v>3.5999999046325684</v>
      </c>
      <c r="I42" s="155">
        <v>317.12216186523437</v>
      </c>
      <c r="J42" s="155">
        <v>5</v>
      </c>
      <c r="K42" s="155">
        <v>22.709577560424805</v>
      </c>
      <c r="L42" s="155">
        <v>0</v>
      </c>
      <c r="M42" s="155" t="b">
        <v>0</v>
      </c>
      <c r="N42" s="155" t="b">
        <v>0</v>
      </c>
      <c r="O42" s="155" t="b">
        <v>0</v>
      </c>
      <c r="P42" s="155" t="b">
        <v>0</v>
      </c>
      <c r="Q42" s="155" t="b">
        <v>0</v>
      </c>
      <c r="R42" s="155" t="b">
        <v>0</v>
      </c>
      <c r="S42" s="155" t="b">
        <v>0</v>
      </c>
      <c r="T42" s="155" t="b">
        <v>0</v>
      </c>
      <c r="U42" s="155" t="b">
        <v>0</v>
      </c>
      <c r="V42" s="155" t="b">
        <v>0</v>
      </c>
      <c r="W42" s="155" t="b">
        <v>1</v>
      </c>
      <c r="X42" s="155" t="b">
        <v>0</v>
      </c>
      <c r="Y42" s="155" t="b">
        <v>0</v>
      </c>
      <c r="Z42" s="155" t="b">
        <v>0</v>
      </c>
      <c r="AA42" s="155" t="b">
        <v>0</v>
      </c>
      <c r="AB42" s="155" t="b">
        <v>0</v>
      </c>
      <c r="AC42" s="155" t="b">
        <v>0</v>
      </c>
      <c r="AD42" t="s">
        <v>205</v>
      </c>
    </row>
    <row r="43" spans="1:30" x14ac:dyDescent="0.25">
      <c r="A43"/>
      <c r="B43" s="155">
        <v>33284</v>
      </c>
      <c r="C43" s="155">
        <v>15</v>
      </c>
      <c r="D43" s="155" t="s">
        <v>164</v>
      </c>
      <c r="E43" s="155">
        <v>30</v>
      </c>
      <c r="F43" s="155">
        <v>49121</v>
      </c>
      <c r="G43" s="155">
        <v>2.8699999675154686E-3</v>
      </c>
      <c r="H43" s="155">
        <v>3.5999999046325684</v>
      </c>
      <c r="I43" s="155">
        <v>317.12216186523437</v>
      </c>
      <c r="J43" s="155">
        <v>5</v>
      </c>
      <c r="K43" s="155">
        <v>22.713113784790039</v>
      </c>
      <c r="L43" s="155">
        <v>0</v>
      </c>
      <c r="M43" s="155" t="b">
        <v>0</v>
      </c>
      <c r="N43" s="155" t="b">
        <v>0</v>
      </c>
      <c r="O43" s="155" t="b">
        <v>0</v>
      </c>
      <c r="P43" s="155" t="b">
        <v>0</v>
      </c>
      <c r="Q43" s="155" t="b">
        <v>0</v>
      </c>
      <c r="R43" s="155" t="b">
        <v>0</v>
      </c>
      <c r="S43" s="155" t="b">
        <v>0</v>
      </c>
      <c r="T43" s="155" t="b">
        <v>0</v>
      </c>
      <c r="U43" s="155" t="b">
        <v>0</v>
      </c>
      <c r="V43" s="155" t="b">
        <v>0</v>
      </c>
      <c r="W43" s="155" t="b">
        <v>1</v>
      </c>
      <c r="X43" s="155" t="b">
        <v>0</v>
      </c>
      <c r="Y43" s="155" t="b">
        <v>0</v>
      </c>
      <c r="Z43" s="155" t="b">
        <v>0</v>
      </c>
      <c r="AA43" s="155" t="b">
        <v>0</v>
      </c>
      <c r="AB43" s="155" t="b">
        <v>0</v>
      </c>
      <c r="AC43" s="155" t="b">
        <v>0</v>
      </c>
      <c r="AD43" t="s">
        <v>206</v>
      </c>
    </row>
    <row r="44" spans="1:30" x14ac:dyDescent="0.25">
      <c r="A44"/>
      <c r="B44" s="155">
        <v>33284</v>
      </c>
      <c r="C44" s="155">
        <v>15</v>
      </c>
      <c r="D44" s="155" t="s">
        <v>164</v>
      </c>
      <c r="E44" s="155">
        <v>30</v>
      </c>
      <c r="F44" s="155">
        <v>49121</v>
      </c>
      <c r="G44" s="155">
        <v>2.8699999675154686E-3</v>
      </c>
      <c r="H44" s="155">
        <v>3.5999999046325684</v>
      </c>
      <c r="I44" s="155">
        <v>383.4376220703125</v>
      </c>
      <c r="J44" s="155">
        <v>6</v>
      </c>
      <c r="K44" s="155">
        <v>22.729705810546875</v>
      </c>
      <c r="L44" s="155">
        <v>0</v>
      </c>
      <c r="M44" s="155" t="b">
        <v>0</v>
      </c>
      <c r="N44" s="155" t="b">
        <v>0</v>
      </c>
      <c r="O44" s="155" t="b">
        <v>0</v>
      </c>
      <c r="P44" s="155" t="b">
        <v>0</v>
      </c>
      <c r="Q44" s="155" t="b">
        <v>0</v>
      </c>
      <c r="R44" s="155" t="b">
        <v>0</v>
      </c>
      <c r="S44" s="155" t="b">
        <v>0</v>
      </c>
      <c r="T44" s="155" t="b">
        <v>0</v>
      </c>
      <c r="U44" s="155" t="b">
        <v>0</v>
      </c>
      <c r="V44" s="155" t="b">
        <v>0</v>
      </c>
      <c r="W44" s="155" t="b">
        <v>1</v>
      </c>
      <c r="X44" s="155" t="b">
        <v>0</v>
      </c>
      <c r="Y44" s="155" t="b">
        <v>0</v>
      </c>
      <c r="Z44" s="155" t="b">
        <v>0</v>
      </c>
      <c r="AA44" s="155" t="b">
        <v>0</v>
      </c>
      <c r="AB44" s="155" t="b">
        <v>0</v>
      </c>
      <c r="AC44" s="155" t="b">
        <v>0</v>
      </c>
      <c r="AD44" t="s">
        <v>207</v>
      </c>
    </row>
    <row r="45" spans="1:30" x14ac:dyDescent="0.25">
      <c r="A45"/>
      <c r="B45" s="155">
        <v>33284</v>
      </c>
      <c r="C45" s="155">
        <v>15</v>
      </c>
      <c r="D45" s="155" t="s">
        <v>164</v>
      </c>
      <c r="E45" s="155">
        <v>30</v>
      </c>
      <c r="F45" s="155">
        <v>49121</v>
      </c>
      <c r="G45" s="155">
        <v>2.8699999675154686E-3</v>
      </c>
      <c r="H45" s="155">
        <v>3.5999999046325684</v>
      </c>
      <c r="I45" s="155">
        <v>557.88763427734375</v>
      </c>
      <c r="J45" s="155">
        <v>5</v>
      </c>
      <c r="K45" s="155">
        <v>22.709506988525391</v>
      </c>
      <c r="L45" s="155">
        <v>0</v>
      </c>
      <c r="M45" s="155" t="b">
        <v>0</v>
      </c>
      <c r="N45" s="155" t="b">
        <v>0</v>
      </c>
      <c r="O45" s="155" t="b">
        <v>0</v>
      </c>
      <c r="P45" s="155" t="b">
        <v>0</v>
      </c>
      <c r="Q45" s="155" t="b">
        <v>0</v>
      </c>
      <c r="R45" s="155" t="b">
        <v>0</v>
      </c>
      <c r="S45" s="155" t="b">
        <v>0</v>
      </c>
      <c r="T45" s="155" t="b">
        <v>0</v>
      </c>
      <c r="U45" s="155" t="b">
        <v>0</v>
      </c>
      <c r="V45" s="155" t="b">
        <v>0</v>
      </c>
      <c r="W45" s="155" t="b">
        <v>1</v>
      </c>
      <c r="X45" s="155" t="b">
        <v>0</v>
      </c>
      <c r="Y45" s="155" t="b">
        <v>0</v>
      </c>
      <c r="Z45" s="155" t="b">
        <v>0</v>
      </c>
      <c r="AA45" s="155" t="b">
        <v>0</v>
      </c>
      <c r="AB45" s="155" t="b">
        <v>0</v>
      </c>
      <c r="AC45" s="155" t="b">
        <v>0</v>
      </c>
      <c r="AD45" t="s">
        <v>208</v>
      </c>
    </row>
    <row r="46" spans="1:30" x14ac:dyDescent="0.25">
      <c r="A46"/>
      <c r="B46" s="155">
        <v>33284</v>
      </c>
      <c r="C46" s="155">
        <v>15</v>
      </c>
      <c r="D46" s="155" t="s">
        <v>164</v>
      </c>
      <c r="E46" s="155">
        <v>30</v>
      </c>
      <c r="F46" s="155">
        <v>49121</v>
      </c>
      <c r="G46" s="155">
        <v>2.8699999675154686E-3</v>
      </c>
      <c r="H46" s="155">
        <v>3.5999999046325684</v>
      </c>
      <c r="I46" s="155">
        <v>258.16043090820312</v>
      </c>
      <c r="J46" s="155">
        <v>5</v>
      </c>
      <c r="K46" s="155">
        <v>22.71868896484375</v>
      </c>
      <c r="L46" s="155">
        <v>0</v>
      </c>
      <c r="M46" s="155" t="b">
        <v>0</v>
      </c>
      <c r="N46" s="155" t="b">
        <v>0</v>
      </c>
      <c r="O46" s="155" t="b">
        <v>0</v>
      </c>
      <c r="P46" s="155" t="b">
        <v>0</v>
      </c>
      <c r="Q46" s="155" t="b">
        <v>0</v>
      </c>
      <c r="R46" s="155" t="b">
        <v>0</v>
      </c>
      <c r="S46" s="155" t="b">
        <v>0</v>
      </c>
      <c r="T46" s="155" t="b">
        <v>0</v>
      </c>
      <c r="U46" s="155" t="b">
        <v>0</v>
      </c>
      <c r="V46" s="155" t="b">
        <v>0</v>
      </c>
      <c r="W46" s="155" t="b">
        <v>1</v>
      </c>
      <c r="X46" s="155" t="b">
        <v>0</v>
      </c>
      <c r="Y46" s="155" t="b">
        <v>0</v>
      </c>
      <c r="Z46" s="155" t="b">
        <v>0</v>
      </c>
      <c r="AA46" s="155" t="b">
        <v>0</v>
      </c>
      <c r="AB46" s="155" t="b">
        <v>0</v>
      </c>
      <c r="AC46" s="155" t="b">
        <v>0</v>
      </c>
      <c r="AD46" t="s">
        <v>209</v>
      </c>
    </row>
    <row r="47" spans="1:30" x14ac:dyDescent="0.25">
      <c r="A47"/>
      <c r="B47" s="155">
        <v>33284</v>
      </c>
      <c r="C47" s="155">
        <v>15</v>
      </c>
      <c r="D47" s="155" t="s">
        <v>164</v>
      </c>
      <c r="E47" s="155">
        <v>30</v>
      </c>
      <c r="F47" s="155">
        <v>49121</v>
      </c>
      <c r="G47" s="155">
        <v>2.8699999675154686E-3</v>
      </c>
      <c r="H47" s="155">
        <v>3.5999999046325684</v>
      </c>
      <c r="I47" s="155">
        <v>444.33233642578125</v>
      </c>
      <c r="J47" s="155">
        <v>4</v>
      </c>
      <c r="K47" s="155">
        <v>22.725614547729492</v>
      </c>
      <c r="L47" s="155">
        <v>0</v>
      </c>
      <c r="M47" s="155" t="b">
        <v>0</v>
      </c>
      <c r="N47" s="155" t="b">
        <v>0</v>
      </c>
      <c r="O47" s="155" t="b">
        <v>0</v>
      </c>
      <c r="P47" s="155" t="b">
        <v>0</v>
      </c>
      <c r="Q47" s="155" t="b">
        <v>0</v>
      </c>
      <c r="R47" s="155" t="b">
        <v>0</v>
      </c>
      <c r="S47" s="155" t="b">
        <v>0</v>
      </c>
      <c r="T47" s="155" t="b">
        <v>0</v>
      </c>
      <c r="U47" s="155" t="b">
        <v>0</v>
      </c>
      <c r="V47" s="155" t="b">
        <v>0</v>
      </c>
      <c r="W47" s="155" t="b">
        <v>1</v>
      </c>
      <c r="X47" s="155" t="b">
        <v>0</v>
      </c>
      <c r="Y47" s="155" t="b">
        <v>0</v>
      </c>
      <c r="Z47" s="155" t="b">
        <v>0</v>
      </c>
      <c r="AA47" s="155" t="b">
        <v>0</v>
      </c>
      <c r="AB47" s="155" t="b">
        <v>0</v>
      </c>
      <c r="AC47" s="155" t="b">
        <v>0</v>
      </c>
      <c r="AD47" t="s">
        <v>210</v>
      </c>
    </row>
    <row r="48" spans="1:30" x14ac:dyDescent="0.25">
      <c r="A48"/>
      <c r="B48" s="155">
        <v>33284</v>
      </c>
      <c r="C48" s="155">
        <v>15</v>
      </c>
      <c r="D48" s="155" t="s">
        <v>164</v>
      </c>
      <c r="E48" s="155">
        <v>30</v>
      </c>
      <c r="F48" s="155">
        <v>49121</v>
      </c>
      <c r="G48" s="155">
        <v>2.8699999675154686E-3</v>
      </c>
      <c r="H48" s="155">
        <v>3.5999999046325684</v>
      </c>
      <c r="I48" s="155">
        <v>393.73428344726562</v>
      </c>
      <c r="J48" s="155">
        <v>5</v>
      </c>
      <c r="K48" s="155">
        <v>22.725028991699219</v>
      </c>
      <c r="L48" s="155">
        <v>0</v>
      </c>
      <c r="M48" s="155" t="b">
        <v>0</v>
      </c>
      <c r="N48" s="155" t="b">
        <v>0</v>
      </c>
      <c r="O48" s="155" t="b">
        <v>0</v>
      </c>
      <c r="P48" s="155" t="b">
        <v>0</v>
      </c>
      <c r="Q48" s="155" t="b">
        <v>0</v>
      </c>
      <c r="R48" s="155" t="b">
        <v>0</v>
      </c>
      <c r="S48" s="155" t="b">
        <v>0</v>
      </c>
      <c r="T48" s="155" t="b">
        <v>0</v>
      </c>
      <c r="U48" s="155" t="b">
        <v>0</v>
      </c>
      <c r="V48" s="155" t="b">
        <v>0</v>
      </c>
      <c r="W48" s="155" t="b">
        <v>1</v>
      </c>
      <c r="X48" s="155" t="b">
        <v>0</v>
      </c>
      <c r="Y48" s="155" t="b">
        <v>0</v>
      </c>
      <c r="Z48" s="155" t="b">
        <v>0</v>
      </c>
      <c r="AA48" s="155" t="b">
        <v>0</v>
      </c>
      <c r="AB48" s="155" t="b">
        <v>0</v>
      </c>
      <c r="AC48" s="155" t="b">
        <v>0</v>
      </c>
      <c r="AD48" t="s">
        <v>211</v>
      </c>
    </row>
    <row r="49" spans="1:30" x14ac:dyDescent="0.25">
      <c r="A49"/>
      <c r="B49" s="155">
        <v>33284</v>
      </c>
      <c r="C49" s="155">
        <v>15</v>
      </c>
      <c r="D49" s="155" t="s">
        <v>164</v>
      </c>
      <c r="E49" s="155">
        <v>30</v>
      </c>
      <c r="F49" s="155">
        <v>49121</v>
      </c>
      <c r="G49" s="155">
        <v>2.8699999675154686E-3</v>
      </c>
      <c r="H49" s="155">
        <v>3.5999999046325684</v>
      </c>
      <c r="I49" s="155">
        <v>393.73428344726562</v>
      </c>
      <c r="J49" s="155">
        <v>5</v>
      </c>
      <c r="K49" s="155">
        <v>22.719705581665039</v>
      </c>
      <c r="L49" s="155">
        <v>0</v>
      </c>
      <c r="M49" s="155" t="b">
        <v>0</v>
      </c>
      <c r="N49" s="155" t="b">
        <v>0</v>
      </c>
      <c r="O49" s="155" t="b">
        <v>0</v>
      </c>
      <c r="P49" s="155" t="b">
        <v>0</v>
      </c>
      <c r="Q49" s="155" t="b">
        <v>0</v>
      </c>
      <c r="R49" s="155" t="b">
        <v>0</v>
      </c>
      <c r="S49" s="155" t="b">
        <v>0</v>
      </c>
      <c r="T49" s="155" t="b">
        <v>0</v>
      </c>
      <c r="U49" s="155" t="b">
        <v>0</v>
      </c>
      <c r="V49" s="155" t="b">
        <v>0</v>
      </c>
      <c r="W49" s="155" t="b">
        <v>1</v>
      </c>
      <c r="X49" s="155" t="b">
        <v>0</v>
      </c>
      <c r="Y49" s="155" t="b">
        <v>0</v>
      </c>
      <c r="Z49" s="155" t="b">
        <v>0</v>
      </c>
      <c r="AA49" s="155" t="b">
        <v>0</v>
      </c>
      <c r="AB49" s="155" t="b">
        <v>0</v>
      </c>
      <c r="AC49" s="155" t="b">
        <v>0</v>
      </c>
      <c r="AD49" t="s">
        <v>212</v>
      </c>
    </row>
    <row r="50" spans="1:30" x14ac:dyDescent="0.25">
      <c r="A50"/>
      <c r="B50" s="155">
        <v>33284</v>
      </c>
      <c r="C50" s="155">
        <v>15</v>
      </c>
      <c r="D50" s="155" t="s">
        <v>164</v>
      </c>
      <c r="E50" s="155">
        <v>30</v>
      </c>
      <c r="F50" s="155">
        <v>49121</v>
      </c>
      <c r="G50" s="155">
        <v>2.8699999675154686E-3</v>
      </c>
      <c r="H50" s="155">
        <v>3.5999999046325684</v>
      </c>
      <c r="I50" s="155">
        <v>375.39059448242187</v>
      </c>
      <c r="J50" s="155">
        <v>5</v>
      </c>
      <c r="K50" s="155">
        <v>22.723243713378906</v>
      </c>
      <c r="L50" s="155">
        <v>0</v>
      </c>
      <c r="M50" s="155" t="b">
        <v>0</v>
      </c>
      <c r="N50" s="155" t="b">
        <v>0</v>
      </c>
      <c r="O50" s="155" t="b">
        <v>0</v>
      </c>
      <c r="P50" s="155" t="b">
        <v>0</v>
      </c>
      <c r="Q50" s="155" t="b">
        <v>0</v>
      </c>
      <c r="R50" s="155" t="b">
        <v>0</v>
      </c>
      <c r="S50" s="155" t="b">
        <v>0</v>
      </c>
      <c r="T50" s="155" t="b">
        <v>0</v>
      </c>
      <c r="U50" s="155" t="b">
        <v>0</v>
      </c>
      <c r="V50" s="155" t="b">
        <v>0</v>
      </c>
      <c r="W50" s="155" t="b">
        <v>1</v>
      </c>
      <c r="X50" s="155" t="b">
        <v>0</v>
      </c>
      <c r="Y50" s="155" t="b">
        <v>0</v>
      </c>
      <c r="Z50" s="155" t="b">
        <v>0</v>
      </c>
      <c r="AA50" s="155" t="b">
        <v>0</v>
      </c>
      <c r="AB50" s="155" t="b">
        <v>0</v>
      </c>
      <c r="AC50" s="155" t="b">
        <v>0</v>
      </c>
      <c r="AD50" t="s">
        <v>213</v>
      </c>
    </row>
    <row r="51" spans="1:30" x14ac:dyDescent="0.25">
      <c r="A51"/>
      <c r="B51" s="155">
        <v>33284</v>
      </c>
      <c r="C51" s="155">
        <v>15</v>
      </c>
      <c r="D51" s="155" t="s">
        <v>164</v>
      </c>
      <c r="E51" s="155">
        <v>30</v>
      </c>
      <c r="F51" s="155">
        <v>49121</v>
      </c>
      <c r="G51" s="155">
        <v>2.8699999675154686E-3</v>
      </c>
      <c r="H51" s="155">
        <v>3.5999999046325684</v>
      </c>
      <c r="I51" s="155">
        <v>276.0765380859375</v>
      </c>
      <c r="J51" s="155">
        <v>5</v>
      </c>
      <c r="K51" s="155">
        <v>22.731048583984375</v>
      </c>
      <c r="L51" s="155">
        <v>0</v>
      </c>
      <c r="M51" s="155" t="b">
        <v>0</v>
      </c>
      <c r="N51" s="155" t="b">
        <v>0</v>
      </c>
      <c r="O51" s="155" t="b">
        <v>0</v>
      </c>
      <c r="P51" s="155" t="b">
        <v>0</v>
      </c>
      <c r="Q51" s="155" t="b">
        <v>0</v>
      </c>
      <c r="R51" s="155" t="b">
        <v>0</v>
      </c>
      <c r="S51" s="155" t="b">
        <v>0</v>
      </c>
      <c r="T51" s="155" t="b">
        <v>0</v>
      </c>
      <c r="U51" s="155" t="b">
        <v>0</v>
      </c>
      <c r="V51" s="155" t="b">
        <v>0</v>
      </c>
      <c r="W51" s="155" t="b">
        <v>1</v>
      </c>
      <c r="X51" s="155" t="b">
        <v>0</v>
      </c>
      <c r="Y51" s="155" t="b">
        <v>0</v>
      </c>
      <c r="Z51" s="155" t="b">
        <v>0</v>
      </c>
      <c r="AA51" s="155" t="b">
        <v>0</v>
      </c>
      <c r="AB51" s="155" t="b">
        <v>0</v>
      </c>
      <c r="AC51" s="155" t="b">
        <v>0</v>
      </c>
      <c r="AD51" t="s">
        <v>214</v>
      </c>
    </row>
    <row r="52" spans="1:30" x14ac:dyDescent="0.25">
      <c r="A52"/>
      <c r="B52" s="155">
        <v>33284</v>
      </c>
      <c r="C52" s="155">
        <v>15</v>
      </c>
      <c r="D52" s="155" t="s">
        <v>164</v>
      </c>
      <c r="E52" s="155">
        <v>30</v>
      </c>
      <c r="F52" s="155">
        <v>49121</v>
      </c>
      <c r="G52" s="155">
        <v>2.8699999675154686E-3</v>
      </c>
      <c r="H52" s="155">
        <v>3.5999999046325684</v>
      </c>
      <c r="I52" s="155">
        <v>378.38113403320312</v>
      </c>
      <c r="J52" s="155">
        <v>7</v>
      </c>
      <c r="K52" s="155">
        <v>22.721689224243164</v>
      </c>
      <c r="L52" s="155">
        <v>0</v>
      </c>
      <c r="M52" s="155" t="b">
        <v>0</v>
      </c>
      <c r="N52" s="155" t="b">
        <v>0</v>
      </c>
      <c r="O52" s="155" t="b">
        <v>0</v>
      </c>
      <c r="P52" s="155" t="b">
        <v>0</v>
      </c>
      <c r="Q52" s="155" t="b">
        <v>0</v>
      </c>
      <c r="R52" s="155" t="b">
        <v>0</v>
      </c>
      <c r="S52" s="155" t="b">
        <v>0</v>
      </c>
      <c r="T52" s="155" t="b">
        <v>0</v>
      </c>
      <c r="U52" s="155" t="b">
        <v>0</v>
      </c>
      <c r="V52" s="155" t="b">
        <v>0</v>
      </c>
      <c r="W52" s="155" t="b">
        <v>1</v>
      </c>
      <c r="X52" s="155" t="b">
        <v>0</v>
      </c>
      <c r="Y52" s="155" t="b">
        <v>0</v>
      </c>
      <c r="Z52" s="155" t="b">
        <v>0</v>
      </c>
      <c r="AA52" s="155" t="b">
        <v>0</v>
      </c>
      <c r="AB52" s="155" t="b">
        <v>0</v>
      </c>
      <c r="AC52" s="155" t="b">
        <v>0</v>
      </c>
      <c r="AD52" t="s">
        <v>215</v>
      </c>
    </row>
    <row r="53" spans="1:30" x14ac:dyDescent="0.25">
      <c r="A53"/>
      <c r="B53" s="155">
        <v>33284</v>
      </c>
      <c r="C53" s="155">
        <v>15</v>
      </c>
      <c r="D53" s="155" t="s">
        <v>164</v>
      </c>
      <c r="E53" s="155">
        <v>30</v>
      </c>
      <c r="F53" s="155">
        <v>49121</v>
      </c>
      <c r="G53" s="155">
        <v>2.8699999675154686E-3</v>
      </c>
      <c r="H53" s="155">
        <v>3.5999999046325684</v>
      </c>
      <c r="I53" s="155">
        <v>383.92050170898437</v>
      </c>
      <c r="J53" s="155">
        <v>5</v>
      </c>
      <c r="K53" s="155">
        <v>22.718292236328125</v>
      </c>
      <c r="L53" s="155">
        <v>0</v>
      </c>
      <c r="M53" s="155" t="b">
        <v>0</v>
      </c>
      <c r="N53" s="155" t="b">
        <v>0</v>
      </c>
      <c r="O53" s="155" t="b">
        <v>0</v>
      </c>
      <c r="P53" s="155" t="b">
        <v>0</v>
      </c>
      <c r="Q53" s="155" t="b">
        <v>0</v>
      </c>
      <c r="R53" s="155" t="b">
        <v>0</v>
      </c>
      <c r="S53" s="155" t="b">
        <v>0</v>
      </c>
      <c r="T53" s="155" t="b">
        <v>0</v>
      </c>
      <c r="U53" s="155" t="b">
        <v>0</v>
      </c>
      <c r="V53" s="155" t="b">
        <v>0</v>
      </c>
      <c r="W53" s="155" t="b">
        <v>1</v>
      </c>
      <c r="X53" s="155" t="b">
        <v>0</v>
      </c>
      <c r="Y53" s="155" t="b">
        <v>0</v>
      </c>
      <c r="Z53" s="155" t="b">
        <v>0</v>
      </c>
      <c r="AA53" s="155" t="b">
        <v>0</v>
      </c>
      <c r="AB53" s="155" t="b">
        <v>0</v>
      </c>
      <c r="AC53" s="155" t="b">
        <v>0</v>
      </c>
      <c r="AD53" t="s">
        <v>216</v>
      </c>
    </row>
    <row r="54" spans="1:30" x14ac:dyDescent="0.25">
      <c r="A54"/>
      <c r="B54" s="155">
        <v>33284</v>
      </c>
      <c r="C54" s="155">
        <v>15</v>
      </c>
      <c r="D54" s="155" t="s">
        <v>164</v>
      </c>
      <c r="E54" s="155">
        <v>30</v>
      </c>
      <c r="F54" s="155">
        <v>49121</v>
      </c>
      <c r="G54" s="155">
        <v>2.8699999675154686E-3</v>
      </c>
      <c r="H54" s="155">
        <v>3.5999999046325684</v>
      </c>
      <c r="I54" s="155">
        <v>444.33233642578125</v>
      </c>
      <c r="J54" s="155">
        <v>4</v>
      </c>
      <c r="K54" s="155">
        <v>22.726062774658203</v>
      </c>
      <c r="L54" s="155">
        <v>0</v>
      </c>
      <c r="M54" s="155" t="b">
        <v>0</v>
      </c>
      <c r="N54" s="155" t="b">
        <v>0</v>
      </c>
      <c r="O54" s="155" t="b">
        <v>0</v>
      </c>
      <c r="P54" s="155" t="b">
        <v>0</v>
      </c>
      <c r="Q54" s="155" t="b">
        <v>0</v>
      </c>
      <c r="R54" s="155" t="b">
        <v>0</v>
      </c>
      <c r="S54" s="155" t="b">
        <v>0</v>
      </c>
      <c r="T54" s="155" t="b">
        <v>0</v>
      </c>
      <c r="U54" s="155" t="b">
        <v>0</v>
      </c>
      <c r="V54" s="155" t="b">
        <v>0</v>
      </c>
      <c r="W54" s="155" t="b">
        <v>1</v>
      </c>
      <c r="X54" s="155" t="b">
        <v>0</v>
      </c>
      <c r="Y54" s="155" t="b">
        <v>0</v>
      </c>
      <c r="Z54" s="155" t="b">
        <v>0</v>
      </c>
      <c r="AA54" s="155" t="b">
        <v>0</v>
      </c>
      <c r="AB54" s="155" t="b">
        <v>0</v>
      </c>
      <c r="AC54" s="155" t="b">
        <v>0</v>
      </c>
      <c r="AD54" t="s">
        <v>217</v>
      </c>
    </row>
    <row r="55" spans="1:30" x14ac:dyDescent="0.25">
      <c r="A55"/>
      <c r="B55" s="155">
        <v>33284</v>
      </c>
      <c r="C55" s="155">
        <v>15</v>
      </c>
      <c r="D55" s="155" t="s">
        <v>164</v>
      </c>
      <c r="E55" s="155">
        <v>30</v>
      </c>
      <c r="F55" s="155">
        <v>49121</v>
      </c>
      <c r="G55" s="155">
        <v>2.8699999675154686E-3</v>
      </c>
      <c r="H55" s="155">
        <v>3.5999999046325684</v>
      </c>
      <c r="I55" s="155">
        <v>366.57418823242187</v>
      </c>
      <c r="J55" s="155">
        <v>5</v>
      </c>
      <c r="K55" s="155">
        <v>22.720090866088867</v>
      </c>
      <c r="L55" s="155">
        <v>0</v>
      </c>
      <c r="M55" s="155" t="b">
        <v>0</v>
      </c>
      <c r="N55" s="155" t="b">
        <v>0</v>
      </c>
      <c r="O55" s="155" t="b">
        <v>0</v>
      </c>
      <c r="P55" s="155" t="b">
        <v>0</v>
      </c>
      <c r="Q55" s="155" t="b">
        <v>0</v>
      </c>
      <c r="R55" s="155" t="b">
        <v>0</v>
      </c>
      <c r="S55" s="155" t="b">
        <v>0</v>
      </c>
      <c r="T55" s="155" t="b">
        <v>0</v>
      </c>
      <c r="U55" s="155" t="b">
        <v>0</v>
      </c>
      <c r="V55" s="155" t="b">
        <v>0</v>
      </c>
      <c r="W55" s="155" t="b">
        <v>1</v>
      </c>
      <c r="X55" s="155" t="b">
        <v>0</v>
      </c>
      <c r="Y55" s="155" t="b">
        <v>0</v>
      </c>
      <c r="Z55" s="155" t="b">
        <v>0</v>
      </c>
      <c r="AA55" s="155" t="b">
        <v>0</v>
      </c>
      <c r="AB55" s="155" t="b">
        <v>0</v>
      </c>
      <c r="AC55" s="155" t="b">
        <v>0</v>
      </c>
      <c r="AD55" t="s">
        <v>218</v>
      </c>
    </row>
    <row r="56" spans="1:30" x14ac:dyDescent="0.25">
      <c r="A56"/>
      <c r="B56" s="155">
        <v>33284</v>
      </c>
      <c r="C56" s="155">
        <v>15</v>
      </c>
      <c r="D56" s="155" t="s">
        <v>164</v>
      </c>
      <c r="E56" s="155">
        <v>30</v>
      </c>
      <c r="F56" s="155">
        <v>49121</v>
      </c>
      <c r="G56" s="155">
        <v>2.8699999675154686E-3</v>
      </c>
      <c r="H56" s="155">
        <v>3.5999999046325684</v>
      </c>
      <c r="I56" s="155">
        <v>317.12216186523437</v>
      </c>
      <c r="J56" s="155">
        <v>5</v>
      </c>
      <c r="K56" s="155">
        <v>22.717977523803711</v>
      </c>
      <c r="L56" s="155">
        <v>0</v>
      </c>
      <c r="M56" s="155" t="b">
        <v>0</v>
      </c>
      <c r="N56" s="155" t="b">
        <v>0</v>
      </c>
      <c r="O56" s="155" t="b">
        <v>0</v>
      </c>
      <c r="P56" s="155" t="b">
        <v>0</v>
      </c>
      <c r="Q56" s="155" t="b">
        <v>0</v>
      </c>
      <c r="R56" s="155" t="b">
        <v>0</v>
      </c>
      <c r="S56" s="155" t="b">
        <v>0</v>
      </c>
      <c r="T56" s="155" t="b">
        <v>0</v>
      </c>
      <c r="U56" s="155" t="b">
        <v>0</v>
      </c>
      <c r="V56" s="155" t="b">
        <v>0</v>
      </c>
      <c r="W56" s="155" t="b">
        <v>1</v>
      </c>
      <c r="X56" s="155" t="b">
        <v>0</v>
      </c>
      <c r="Y56" s="155" t="b">
        <v>0</v>
      </c>
      <c r="Z56" s="155" t="b">
        <v>0</v>
      </c>
      <c r="AA56" s="155" t="b">
        <v>0</v>
      </c>
      <c r="AB56" s="155" t="b">
        <v>0</v>
      </c>
      <c r="AC56" s="155" t="b">
        <v>0</v>
      </c>
      <c r="AD56" t="s">
        <v>219</v>
      </c>
    </row>
    <row r="57" spans="1:30" x14ac:dyDescent="0.25">
      <c r="A57"/>
      <c r="B57" s="155">
        <v>33284</v>
      </c>
      <c r="C57" s="155">
        <v>15</v>
      </c>
      <c r="D57" s="155" t="s">
        <v>164</v>
      </c>
      <c r="E57" s="155">
        <v>30</v>
      </c>
      <c r="F57" s="155">
        <v>49121</v>
      </c>
      <c r="G57" s="155">
        <v>2.8699999675154686E-3</v>
      </c>
      <c r="H57" s="155">
        <v>3.5999999046325684</v>
      </c>
      <c r="I57" s="155">
        <v>748.68023681640625</v>
      </c>
      <c r="J57" s="155">
        <v>5</v>
      </c>
      <c r="K57" s="155">
        <v>22.730524063110352</v>
      </c>
      <c r="L57" s="155">
        <v>0</v>
      </c>
      <c r="M57" s="155" t="b">
        <v>0</v>
      </c>
      <c r="N57" s="155" t="b">
        <v>0</v>
      </c>
      <c r="O57" s="155" t="b">
        <v>0</v>
      </c>
      <c r="P57" s="155" t="b">
        <v>0</v>
      </c>
      <c r="Q57" s="155" t="b">
        <v>0</v>
      </c>
      <c r="R57" s="155" t="b">
        <v>0</v>
      </c>
      <c r="S57" s="155" t="b">
        <v>0</v>
      </c>
      <c r="T57" s="155" t="b">
        <v>0</v>
      </c>
      <c r="U57" s="155" t="b">
        <v>0</v>
      </c>
      <c r="V57" s="155" t="b">
        <v>0</v>
      </c>
      <c r="W57" s="155" t="b">
        <v>1</v>
      </c>
      <c r="X57" s="155" t="b">
        <v>0</v>
      </c>
      <c r="Y57" s="155" t="b">
        <v>0</v>
      </c>
      <c r="Z57" s="155" t="b">
        <v>0</v>
      </c>
      <c r="AA57" s="155" t="b">
        <v>0</v>
      </c>
      <c r="AB57" s="155" t="b">
        <v>0</v>
      </c>
      <c r="AC57" s="155" t="b">
        <v>0</v>
      </c>
      <c r="AD57" t="s">
        <v>220</v>
      </c>
    </row>
    <row r="58" spans="1:30" x14ac:dyDescent="0.25">
      <c r="A58"/>
      <c r="B58" s="155">
        <v>33284</v>
      </c>
      <c r="C58" s="155">
        <v>15</v>
      </c>
      <c r="D58" s="155" t="s">
        <v>164</v>
      </c>
      <c r="E58" s="155">
        <v>30</v>
      </c>
      <c r="F58" s="155">
        <v>49121</v>
      </c>
      <c r="G58" s="155">
        <v>2.8699999675154686E-3</v>
      </c>
      <c r="H58" s="155">
        <v>3.5999999046325684</v>
      </c>
      <c r="I58" s="155">
        <v>393.73428344726562</v>
      </c>
      <c r="J58" s="155">
        <v>5</v>
      </c>
      <c r="K58" s="155">
        <v>22.732538223266602</v>
      </c>
      <c r="L58" s="155">
        <v>0</v>
      </c>
      <c r="M58" s="155" t="b">
        <v>0</v>
      </c>
      <c r="N58" s="155" t="b">
        <v>0</v>
      </c>
      <c r="O58" s="155" t="b">
        <v>0</v>
      </c>
      <c r="P58" s="155" t="b">
        <v>0</v>
      </c>
      <c r="Q58" s="155" t="b">
        <v>0</v>
      </c>
      <c r="R58" s="155" t="b">
        <v>0</v>
      </c>
      <c r="S58" s="155" t="b">
        <v>0</v>
      </c>
      <c r="T58" s="155" t="b">
        <v>0</v>
      </c>
      <c r="U58" s="155" t="b">
        <v>0</v>
      </c>
      <c r="V58" s="155" t="b">
        <v>0</v>
      </c>
      <c r="W58" s="155" t="b">
        <v>1</v>
      </c>
      <c r="X58" s="155" t="b">
        <v>0</v>
      </c>
      <c r="Y58" s="155" t="b">
        <v>0</v>
      </c>
      <c r="Z58" s="155" t="b">
        <v>0</v>
      </c>
      <c r="AA58" s="155" t="b">
        <v>0</v>
      </c>
      <c r="AB58" s="155" t="b">
        <v>0</v>
      </c>
      <c r="AC58" s="155" t="b">
        <v>0</v>
      </c>
      <c r="AD58" t="s">
        <v>221</v>
      </c>
    </row>
    <row r="59" spans="1:30" x14ac:dyDescent="0.25">
      <c r="A59"/>
      <c r="B59" s="155">
        <v>33284</v>
      </c>
      <c r="C59" s="155">
        <v>15</v>
      </c>
      <c r="D59" s="155" t="s">
        <v>164</v>
      </c>
      <c r="E59" s="155">
        <v>30</v>
      </c>
      <c r="F59" s="155">
        <v>49121</v>
      </c>
      <c r="G59" s="155">
        <v>2.8699999675154686E-3</v>
      </c>
      <c r="H59" s="155">
        <v>3.5999999046325684</v>
      </c>
      <c r="I59" s="155">
        <v>366.57418823242187</v>
      </c>
      <c r="J59" s="155">
        <v>5</v>
      </c>
      <c r="K59" s="155">
        <v>22.745639801025391</v>
      </c>
      <c r="L59" s="155">
        <v>0</v>
      </c>
      <c r="M59" s="155" t="b">
        <v>0</v>
      </c>
      <c r="N59" s="155" t="b">
        <v>0</v>
      </c>
      <c r="O59" s="155" t="b">
        <v>0</v>
      </c>
      <c r="P59" s="155" t="b">
        <v>0</v>
      </c>
      <c r="Q59" s="155" t="b">
        <v>0</v>
      </c>
      <c r="R59" s="155" t="b">
        <v>0</v>
      </c>
      <c r="S59" s="155" t="b">
        <v>0</v>
      </c>
      <c r="T59" s="155" t="b">
        <v>0</v>
      </c>
      <c r="U59" s="155" t="b">
        <v>0</v>
      </c>
      <c r="V59" s="155" t="b">
        <v>0</v>
      </c>
      <c r="W59" s="155" t="b">
        <v>1</v>
      </c>
      <c r="X59" s="155" t="b">
        <v>0</v>
      </c>
      <c r="Y59" s="155" t="b">
        <v>0</v>
      </c>
      <c r="Z59" s="155" t="b">
        <v>0</v>
      </c>
      <c r="AA59" s="155" t="b">
        <v>0</v>
      </c>
      <c r="AB59" s="155" t="b">
        <v>0</v>
      </c>
      <c r="AC59" s="155" t="b">
        <v>0</v>
      </c>
      <c r="AD59" t="s">
        <v>222</v>
      </c>
    </row>
    <row r="60" spans="1:30" x14ac:dyDescent="0.25">
      <c r="A60"/>
      <c r="B60" s="155">
        <v>33284</v>
      </c>
      <c r="C60" s="155">
        <v>15</v>
      </c>
      <c r="D60" s="155" t="s">
        <v>164</v>
      </c>
      <c r="E60" s="155">
        <v>30</v>
      </c>
      <c r="F60" s="155">
        <v>49121</v>
      </c>
      <c r="G60" s="155">
        <v>2.8699999675154686E-3</v>
      </c>
      <c r="H60" s="155">
        <v>3.5999999046325684</v>
      </c>
      <c r="I60" s="155">
        <v>378.38113403320312</v>
      </c>
      <c r="J60" s="155">
        <v>7</v>
      </c>
      <c r="K60" s="155">
        <v>22.724861145019531</v>
      </c>
      <c r="L60" s="155">
        <v>0</v>
      </c>
      <c r="M60" s="155" t="b">
        <v>0</v>
      </c>
      <c r="N60" s="155" t="b">
        <v>0</v>
      </c>
      <c r="O60" s="155" t="b">
        <v>0</v>
      </c>
      <c r="P60" s="155" t="b">
        <v>0</v>
      </c>
      <c r="Q60" s="155" t="b">
        <v>0</v>
      </c>
      <c r="R60" s="155" t="b">
        <v>0</v>
      </c>
      <c r="S60" s="155" t="b">
        <v>0</v>
      </c>
      <c r="T60" s="155" t="b">
        <v>0</v>
      </c>
      <c r="U60" s="155" t="b">
        <v>0</v>
      </c>
      <c r="V60" s="155" t="b">
        <v>0</v>
      </c>
      <c r="W60" s="155" t="b">
        <v>1</v>
      </c>
      <c r="X60" s="155" t="b">
        <v>0</v>
      </c>
      <c r="Y60" s="155" t="b">
        <v>0</v>
      </c>
      <c r="Z60" s="155" t="b">
        <v>0</v>
      </c>
      <c r="AA60" s="155" t="b">
        <v>0</v>
      </c>
      <c r="AB60" s="155" t="b">
        <v>0</v>
      </c>
      <c r="AC60" s="155" t="b">
        <v>0</v>
      </c>
      <c r="AD60" t="s">
        <v>223</v>
      </c>
    </row>
    <row r="61" spans="1:30" x14ac:dyDescent="0.25">
      <c r="A61"/>
      <c r="B61" s="155">
        <v>33284</v>
      </c>
      <c r="C61" s="155">
        <v>15</v>
      </c>
      <c r="D61" s="155" t="s">
        <v>164</v>
      </c>
      <c r="E61" s="155">
        <v>30</v>
      </c>
      <c r="F61" s="155">
        <v>49121</v>
      </c>
      <c r="G61" s="155">
        <v>2.8699999675154686E-3</v>
      </c>
      <c r="H61" s="155">
        <v>3.5999999046325684</v>
      </c>
      <c r="I61" s="155">
        <v>480.49624633789062</v>
      </c>
      <c r="J61" s="155">
        <v>5</v>
      </c>
      <c r="K61" s="155">
        <v>22.71403694152832</v>
      </c>
      <c r="L61" s="155">
        <v>0</v>
      </c>
      <c r="M61" s="155" t="b">
        <v>0</v>
      </c>
      <c r="N61" s="155" t="b">
        <v>0</v>
      </c>
      <c r="O61" s="155" t="b">
        <v>0</v>
      </c>
      <c r="P61" s="155" t="b">
        <v>0</v>
      </c>
      <c r="Q61" s="155" t="b">
        <v>0</v>
      </c>
      <c r="R61" s="155" t="b">
        <v>0</v>
      </c>
      <c r="S61" s="155" t="b">
        <v>0</v>
      </c>
      <c r="T61" s="155" t="b">
        <v>0</v>
      </c>
      <c r="U61" s="155" t="b">
        <v>0</v>
      </c>
      <c r="V61" s="155" t="b">
        <v>0</v>
      </c>
      <c r="W61" s="155" t="b">
        <v>1</v>
      </c>
      <c r="X61" s="155" t="b">
        <v>0</v>
      </c>
      <c r="Y61" s="155" t="b">
        <v>0</v>
      </c>
      <c r="Z61" s="155" t="b">
        <v>0</v>
      </c>
      <c r="AA61" s="155" t="b">
        <v>0</v>
      </c>
      <c r="AB61" s="155" t="b">
        <v>0</v>
      </c>
      <c r="AC61" s="155" t="b">
        <v>0</v>
      </c>
      <c r="AD61" t="s">
        <v>224</v>
      </c>
    </row>
    <row r="62" spans="1:30" x14ac:dyDescent="0.25">
      <c r="A62"/>
      <c r="B62" s="155" t="s">
        <v>14</v>
      </c>
      <c r="C62" s="155" t="s">
        <v>15</v>
      </c>
      <c r="D62" s="155" t="s">
        <v>16</v>
      </c>
      <c r="E62" s="155" t="s">
        <v>17</v>
      </c>
      <c r="F62" s="155" t="s">
        <v>18</v>
      </c>
      <c r="G62" s="155" t="s">
        <v>20</v>
      </c>
      <c r="H62" s="155" t="s">
        <v>3</v>
      </c>
      <c r="I62" s="155" t="s">
        <v>21</v>
      </c>
      <c r="J62" s="155" t="s">
        <v>22</v>
      </c>
      <c r="K62" s="155" t="s">
        <v>24</v>
      </c>
      <c r="L62" s="155" t="s">
        <v>6</v>
      </c>
      <c r="M62" s="155" t="s">
        <v>25</v>
      </c>
      <c r="N62" s="155" t="s">
        <v>26</v>
      </c>
      <c r="O62" s="155" t="s">
        <v>27</v>
      </c>
      <c r="P62" s="155" t="s">
        <v>28</v>
      </c>
      <c r="Q62" s="155" t="s">
        <v>29</v>
      </c>
      <c r="R62" s="155" t="s">
        <v>30</v>
      </c>
      <c r="S62" s="155" t="s">
        <v>31</v>
      </c>
      <c r="T62" s="155" t="s">
        <v>40</v>
      </c>
      <c r="U62" s="155" t="s">
        <v>32</v>
      </c>
      <c r="V62" s="155" t="s">
        <v>33</v>
      </c>
      <c r="W62" s="155" t="s">
        <v>34</v>
      </c>
      <c r="X62" s="155" t="s">
        <v>35</v>
      </c>
      <c r="Y62" s="155" t="s">
        <v>36</v>
      </c>
      <c r="Z62" s="155" t="s">
        <v>37</v>
      </c>
      <c r="AA62" s="155" t="s">
        <v>38</v>
      </c>
      <c r="AB62" s="155" t="s">
        <v>39</v>
      </c>
      <c r="AC62" s="155" t="s">
        <v>153</v>
      </c>
    </row>
    <row r="63" spans="1:30" s="18" customFormat="1" x14ac:dyDescent="0.25"/>
    <row r="75" spans="1:29" x14ac:dyDescent="0.25">
      <c r="A75">
        <f>1</f>
        <v>1</v>
      </c>
      <c r="B75">
        <f>IF(ДАННЫЕ!B2=ДАННЫЕ!B3,1,0)</f>
        <v>1</v>
      </c>
      <c r="C75" s="18">
        <f>IF(ДАННЫЕ!C2=ДАННЫЕ!C3,1,0)</f>
        <v>1</v>
      </c>
      <c r="D75" s="18">
        <f>IF(ДАННЫЕ!D2=ДАННЫЕ!D3,1,0)</f>
        <v>1</v>
      </c>
      <c r="E75" s="18">
        <f>IF(ДАННЫЕ!E2=ДАННЫЕ!E3,1,0)</f>
        <v>1</v>
      </c>
      <c r="F75" s="18">
        <f>IF(ДАННЫЕ!F2=ДАННЫЕ!F3,1,0)</f>
        <v>1</v>
      </c>
      <c r="G75" s="18">
        <f>IF(ДАННЫЕ!G2=ДАННЫЕ!G3,1,0)</f>
        <v>1</v>
      </c>
      <c r="H75" s="18">
        <f>IF(ДАННЫЕ!H2=ДАННЫЕ!H3,1,0)</f>
        <v>1</v>
      </c>
      <c r="I75" s="18"/>
      <c r="J75" s="18"/>
      <c r="K75" s="18"/>
      <c r="L75" s="18">
        <f>IF(ДАННЫЕ!L2=ДАННЫЕ!L3,1,0)</f>
        <v>1</v>
      </c>
      <c r="M75" s="18">
        <f>IF(ДАННЫЕ!M2=ДАННЫЕ!M3,1,0)</f>
        <v>1</v>
      </c>
      <c r="N75" s="18">
        <f>IF(ДАННЫЕ!N2=ДАННЫЕ!N3,1,0)</f>
        <v>1</v>
      </c>
      <c r="O75" s="18">
        <f>IF(ДАННЫЕ!O2=ДАННЫЕ!O3,1,0)</f>
        <v>1</v>
      </c>
      <c r="P75" s="18">
        <f>IF(ДАННЫЕ!P2=ДАННЫЕ!P3,1,0)</f>
        <v>1</v>
      </c>
      <c r="Q75" s="18">
        <f>IF(ДАННЫЕ!Q2=ДАННЫЕ!Q3,1,0)</f>
        <v>1</v>
      </c>
      <c r="R75" s="18">
        <f>IF(ДАННЫЕ!R2=ДАННЫЕ!R3,1,0)</f>
        <v>1</v>
      </c>
      <c r="S75" s="18">
        <f>IF(ДАННЫЕ!S2=ДАННЫЕ!S3,1,0)</f>
        <v>1</v>
      </c>
      <c r="T75" s="18">
        <f>IF(ДАННЫЕ!T2=ДАННЫЕ!T3,1,0)</f>
        <v>1</v>
      </c>
      <c r="U75" s="18">
        <f>IF(ДАННЫЕ!U2=ДАННЫЕ!U3,1,0)</f>
        <v>1</v>
      </c>
      <c r="V75" s="18">
        <f>IF(ДАННЫЕ!V2=ДАННЫЕ!V3,1,0)</f>
        <v>1</v>
      </c>
      <c r="W75" s="18">
        <f>IF(ДАННЫЕ!W2=ДАННЫЕ!W3,1,0)</f>
        <v>1</v>
      </c>
      <c r="X75" s="18">
        <f>IF(ДАННЫЕ!X2=ДАННЫЕ!X3,1,0)</f>
        <v>1</v>
      </c>
      <c r="Y75" s="18">
        <f>IF(ДАННЫЕ!Y2=ДАННЫЕ!Y3,1,0)</f>
        <v>1</v>
      </c>
      <c r="Z75" s="18">
        <f>IF(ДАННЫЕ!Z2=ДАННЫЕ!Z3,1,0)</f>
        <v>1</v>
      </c>
      <c r="AA75" s="18">
        <f>IF(ДАННЫЕ!AA2=ДАННЫЕ!AA3,1,0)</f>
        <v>1</v>
      </c>
      <c r="AB75" s="18">
        <f>IF(ДАННЫЕ!AB2=ДАННЫЕ!AB3,1,0)</f>
        <v>1</v>
      </c>
      <c r="AC75" s="67">
        <f>IF(ДАННЫЕ!AC2=ДАННЫЕ!AC3,1,0)</f>
        <v>1</v>
      </c>
    </row>
    <row r="76" spans="1:29" x14ac:dyDescent="0.25">
      <c r="A76">
        <f t="shared" ref="A76:A107" si="0">A75+1</f>
        <v>2</v>
      </c>
      <c r="B76" s="18">
        <f>IF(ДАННЫЕ!B3=ДАННЫЕ!B4,1,0)</f>
        <v>1</v>
      </c>
      <c r="C76" s="18">
        <f>IF(ДАННЫЕ!C3=ДАННЫЕ!C4,1,0)</f>
        <v>1</v>
      </c>
      <c r="D76" s="18">
        <f>IF(ДАННЫЕ!D3=ДАННЫЕ!D4,1,0)</f>
        <v>1</v>
      </c>
      <c r="E76" s="18">
        <f>IF(ДАННЫЕ!E3=ДАННЫЕ!E4,1,0)</f>
        <v>1</v>
      </c>
      <c r="F76" s="18">
        <f>IF(ДАННЫЕ!F3=ДАННЫЕ!F4,1,0)</f>
        <v>1</v>
      </c>
      <c r="G76" s="18">
        <f>IF(ДАННЫЕ!G3=ДАННЫЕ!G4,1,0)</f>
        <v>1</v>
      </c>
      <c r="H76" s="18">
        <f>IF(ДАННЫЕ!H3=ДАННЫЕ!H4,1,0)</f>
        <v>1</v>
      </c>
      <c r="I76" s="18"/>
      <c r="J76" s="18"/>
      <c r="K76" s="18"/>
      <c r="L76" s="18">
        <f>IF(ДАННЫЕ!L3=ДАННЫЕ!L4,1,0)</f>
        <v>1</v>
      </c>
      <c r="M76" s="18">
        <f>IF(ДАННЫЕ!M3=ДАННЫЕ!M4,1,0)</f>
        <v>1</v>
      </c>
      <c r="N76" s="18">
        <f>IF(ДАННЫЕ!N3=ДАННЫЕ!N4,1,0)</f>
        <v>1</v>
      </c>
      <c r="O76" s="18">
        <f>IF(ДАННЫЕ!O3=ДАННЫЕ!O4,1,0)</f>
        <v>1</v>
      </c>
      <c r="P76" s="18">
        <f>IF(ДАННЫЕ!P3=ДАННЫЕ!P4,1,0)</f>
        <v>1</v>
      </c>
      <c r="Q76" s="18">
        <f>IF(ДАННЫЕ!Q3=ДАННЫЕ!Q4,1,0)</f>
        <v>1</v>
      </c>
      <c r="R76" s="18">
        <f>IF(ДАННЫЕ!R3=ДАННЫЕ!R4,1,0)</f>
        <v>1</v>
      </c>
      <c r="S76" s="18">
        <f>IF(ДАННЫЕ!S3=ДАННЫЕ!S4,1,0)</f>
        <v>1</v>
      </c>
      <c r="T76" s="18">
        <f>IF(ДАННЫЕ!T3=ДАННЫЕ!T4,1,0)</f>
        <v>1</v>
      </c>
      <c r="U76" s="18">
        <f>IF(ДАННЫЕ!U3=ДАННЫЕ!U4,1,0)</f>
        <v>1</v>
      </c>
      <c r="V76" s="18">
        <f>IF(ДАННЫЕ!V3=ДАННЫЕ!V4,1,0)</f>
        <v>1</v>
      </c>
      <c r="W76" s="18">
        <f>IF(ДАННЫЕ!W3=ДАННЫЕ!W4,1,0)</f>
        <v>1</v>
      </c>
      <c r="X76" s="18">
        <f>IF(ДАННЫЕ!X3=ДАННЫЕ!X4,1,0)</f>
        <v>1</v>
      </c>
      <c r="Y76" s="18">
        <f>IF(ДАННЫЕ!Y3=ДАННЫЕ!Y4,1,0)</f>
        <v>1</v>
      </c>
      <c r="Z76" s="18">
        <f>IF(ДАННЫЕ!Z3=ДАННЫЕ!Z4,1,0)</f>
        <v>1</v>
      </c>
      <c r="AA76" s="18">
        <f>IF(ДАННЫЕ!AA3=ДАННЫЕ!AA4,1,0)</f>
        <v>1</v>
      </c>
      <c r="AB76" s="18">
        <f>IF(ДАННЫЕ!AB3=ДАННЫЕ!AB4,1,0)</f>
        <v>1</v>
      </c>
      <c r="AC76" s="67">
        <f>IF(ДАННЫЕ!AC3=ДАННЫЕ!AC4,1,0)</f>
        <v>1</v>
      </c>
    </row>
    <row r="77" spans="1:29" x14ac:dyDescent="0.25">
      <c r="A77" s="18">
        <f t="shared" si="0"/>
        <v>3</v>
      </c>
      <c r="B77" s="18">
        <f>IF(ДАННЫЕ!B4=ДАННЫЕ!B5,1,0)</f>
        <v>1</v>
      </c>
      <c r="C77" s="18">
        <f>IF(ДАННЫЕ!C4=ДАННЫЕ!C5,1,0)</f>
        <v>1</v>
      </c>
      <c r="D77" s="18">
        <f>IF(ДАННЫЕ!D4=ДАННЫЕ!D5,1,0)</f>
        <v>1</v>
      </c>
      <c r="E77" s="18">
        <f>IF(ДАННЫЕ!E4=ДАННЫЕ!E5,1,0)</f>
        <v>1</v>
      </c>
      <c r="F77" s="18">
        <f>IF(ДАННЫЕ!F4=ДАННЫЕ!F5,1,0)</f>
        <v>1</v>
      </c>
      <c r="G77" s="18">
        <f>IF(ДАННЫЕ!G4=ДАННЫЕ!G5,1,0)</f>
        <v>1</v>
      </c>
      <c r="H77" s="18">
        <f>IF(ДАННЫЕ!H4=ДАННЫЕ!H5,1,0)</f>
        <v>1</v>
      </c>
      <c r="I77" s="18"/>
      <c r="J77" s="18"/>
      <c r="K77" s="18"/>
      <c r="L77" s="18">
        <f>IF(ДАННЫЕ!L4=ДАННЫЕ!L5,1,0)</f>
        <v>1</v>
      </c>
      <c r="M77" s="18">
        <f>IF(ДАННЫЕ!M4=ДАННЫЕ!M5,1,0)</f>
        <v>1</v>
      </c>
      <c r="N77" s="18">
        <f>IF(ДАННЫЕ!N4=ДАННЫЕ!N5,1,0)</f>
        <v>1</v>
      </c>
      <c r="O77" s="18">
        <f>IF(ДАННЫЕ!O4=ДАННЫЕ!O5,1,0)</f>
        <v>1</v>
      </c>
      <c r="P77" s="18">
        <f>IF(ДАННЫЕ!P4=ДАННЫЕ!P5,1,0)</f>
        <v>1</v>
      </c>
      <c r="Q77" s="18">
        <f>IF(ДАННЫЕ!Q4=ДАННЫЕ!Q5,1,0)</f>
        <v>1</v>
      </c>
      <c r="R77" s="18">
        <f>IF(ДАННЫЕ!R4=ДАННЫЕ!R5,1,0)</f>
        <v>1</v>
      </c>
      <c r="S77" s="18">
        <f>IF(ДАННЫЕ!S4=ДАННЫЕ!S5,1,0)</f>
        <v>1</v>
      </c>
      <c r="T77" s="18">
        <f>IF(ДАННЫЕ!T4=ДАННЫЕ!T5,1,0)</f>
        <v>1</v>
      </c>
      <c r="U77" s="18">
        <f>IF(ДАННЫЕ!U4=ДАННЫЕ!U5,1,0)</f>
        <v>1</v>
      </c>
      <c r="V77" s="18">
        <f>IF(ДАННЫЕ!V4=ДАННЫЕ!V5,1,0)</f>
        <v>1</v>
      </c>
      <c r="W77" s="18">
        <f>IF(ДАННЫЕ!W4=ДАННЫЕ!W5,1,0)</f>
        <v>1</v>
      </c>
      <c r="X77" s="18">
        <f>IF(ДАННЫЕ!X4=ДАННЫЕ!X5,1,0)</f>
        <v>1</v>
      </c>
      <c r="Y77" s="18">
        <f>IF(ДАННЫЕ!Y4=ДАННЫЕ!Y5,1,0)</f>
        <v>1</v>
      </c>
      <c r="Z77" s="18">
        <f>IF(ДАННЫЕ!Z4=ДАННЫЕ!Z5,1,0)</f>
        <v>1</v>
      </c>
      <c r="AA77" s="18">
        <f>IF(ДАННЫЕ!AA4=ДАННЫЕ!AA5,1,0)</f>
        <v>1</v>
      </c>
      <c r="AB77" s="18">
        <f>IF(ДАННЫЕ!AB4=ДАННЫЕ!AB5,1,0)</f>
        <v>1</v>
      </c>
      <c r="AC77" s="67">
        <f>IF(ДАННЫЕ!AC4=ДАННЫЕ!AC5,1,0)</f>
        <v>1</v>
      </c>
    </row>
    <row r="78" spans="1:29" x14ac:dyDescent="0.25">
      <c r="A78" s="18">
        <f t="shared" si="0"/>
        <v>4</v>
      </c>
      <c r="B78" s="18">
        <f>IF(ДАННЫЕ!B5=ДАННЫЕ!B6,1,0)</f>
        <v>1</v>
      </c>
      <c r="C78" s="18">
        <f>IF(ДАННЫЕ!C5=ДАННЫЕ!C6,1,0)</f>
        <v>1</v>
      </c>
      <c r="D78" s="18">
        <f>IF(ДАННЫЕ!D5=ДАННЫЕ!D6,1,0)</f>
        <v>1</v>
      </c>
      <c r="E78" s="18">
        <f>IF(ДАННЫЕ!E5=ДАННЫЕ!E6,1,0)</f>
        <v>1</v>
      </c>
      <c r="F78" s="18">
        <f>IF(ДАННЫЕ!F5=ДАННЫЕ!F6,1,0)</f>
        <v>1</v>
      </c>
      <c r="G78" s="18">
        <f>IF(ДАННЫЕ!G5=ДАННЫЕ!G6,1,0)</f>
        <v>1</v>
      </c>
      <c r="H78" s="18">
        <f>IF(ДАННЫЕ!H5=ДАННЫЕ!H6,1,0)</f>
        <v>1</v>
      </c>
      <c r="I78" s="18"/>
      <c r="J78" s="18"/>
      <c r="K78" s="18"/>
      <c r="L78" s="18">
        <f>IF(ДАННЫЕ!L5=ДАННЫЕ!L6,1,0)</f>
        <v>1</v>
      </c>
      <c r="M78" s="18">
        <f>IF(ДАННЫЕ!M5=ДАННЫЕ!M6,1,0)</f>
        <v>1</v>
      </c>
      <c r="N78" s="18">
        <f>IF(ДАННЫЕ!N5=ДАННЫЕ!N6,1,0)</f>
        <v>1</v>
      </c>
      <c r="O78" s="18">
        <f>IF(ДАННЫЕ!O5=ДАННЫЕ!O6,1,0)</f>
        <v>1</v>
      </c>
      <c r="P78" s="18">
        <f>IF(ДАННЫЕ!P5=ДАННЫЕ!P6,1,0)</f>
        <v>1</v>
      </c>
      <c r="Q78" s="18">
        <f>IF(ДАННЫЕ!Q5=ДАННЫЕ!Q6,1,0)</f>
        <v>1</v>
      </c>
      <c r="R78" s="18">
        <f>IF(ДАННЫЕ!R5=ДАННЫЕ!R6,1,0)</f>
        <v>1</v>
      </c>
      <c r="S78" s="18">
        <f>IF(ДАННЫЕ!S5=ДАННЫЕ!S6,1,0)</f>
        <v>1</v>
      </c>
      <c r="T78" s="18">
        <f>IF(ДАННЫЕ!T5=ДАННЫЕ!T6,1,0)</f>
        <v>1</v>
      </c>
      <c r="U78" s="18">
        <f>IF(ДАННЫЕ!U5=ДАННЫЕ!U6,1,0)</f>
        <v>1</v>
      </c>
      <c r="V78" s="18">
        <f>IF(ДАННЫЕ!V5=ДАННЫЕ!V6,1,0)</f>
        <v>1</v>
      </c>
      <c r="W78" s="18">
        <f>IF(ДАННЫЕ!W5=ДАННЫЕ!W6,1,0)</f>
        <v>1</v>
      </c>
      <c r="X78" s="18">
        <f>IF(ДАННЫЕ!X5=ДАННЫЕ!X6,1,0)</f>
        <v>1</v>
      </c>
      <c r="Y78" s="18">
        <f>IF(ДАННЫЕ!Y5=ДАННЫЕ!Y6,1,0)</f>
        <v>1</v>
      </c>
      <c r="Z78" s="18">
        <f>IF(ДАННЫЕ!Z5=ДАННЫЕ!Z6,1,0)</f>
        <v>1</v>
      </c>
      <c r="AA78" s="18">
        <f>IF(ДАННЫЕ!AA5=ДАННЫЕ!AA6,1,0)</f>
        <v>1</v>
      </c>
      <c r="AB78" s="18">
        <f>IF(ДАННЫЕ!AB5=ДАННЫЕ!AB6,1,0)</f>
        <v>1</v>
      </c>
      <c r="AC78" s="67">
        <f>IF(ДАННЫЕ!AC5=ДАННЫЕ!AC6,1,0)</f>
        <v>1</v>
      </c>
    </row>
    <row r="79" spans="1:29" x14ac:dyDescent="0.25">
      <c r="A79" s="18">
        <f t="shared" si="0"/>
        <v>5</v>
      </c>
      <c r="B79" s="18">
        <f>IF(ДАННЫЕ!B6=ДАННЫЕ!B7,1,0)</f>
        <v>1</v>
      </c>
      <c r="C79" s="18">
        <f>IF(ДАННЫЕ!C6=ДАННЫЕ!C7,1,0)</f>
        <v>1</v>
      </c>
      <c r="D79" s="18">
        <f>IF(ДАННЫЕ!D6=ДАННЫЕ!D7,1,0)</f>
        <v>1</v>
      </c>
      <c r="E79" s="18">
        <f>IF(ДАННЫЕ!E6=ДАННЫЕ!E7,1,0)</f>
        <v>1</v>
      </c>
      <c r="F79" s="18">
        <f>IF(ДАННЫЕ!F6=ДАННЫЕ!F7,1,0)</f>
        <v>1</v>
      </c>
      <c r="G79" s="18">
        <f>IF(ДАННЫЕ!G6=ДАННЫЕ!G7,1,0)</f>
        <v>1</v>
      </c>
      <c r="H79" s="18">
        <f>IF(ДАННЫЕ!H6=ДАННЫЕ!H7,1,0)</f>
        <v>1</v>
      </c>
      <c r="I79" s="18"/>
      <c r="J79" s="18"/>
      <c r="K79" s="18"/>
      <c r="L79" s="18">
        <f>IF(ДАННЫЕ!L6=ДАННЫЕ!L7,1,0)</f>
        <v>1</v>
      </c>
      <c r="M79" s="18">
        <f>IF(ДАННЫЕ!M6=ДАННЫЕ!M7,1,0)</f>
        <v>1</v>
      </c>
      <c r="N79" s="18">
        <f>IF(ДАННЫЕ!N6=ДАННЫЕ!N7,1,0)</f>
        <v>1</v>
      </c>
      <c r="O79" s="18">
        <f>IF(ДАННЫЕ!O6=ДАННЫЕ!O7,1,0)</f>
        <v>1</v>
      </c>
      <c r="P79" s="18">
        <f>IF(ДАННЫЕ!P6=ДАННЫЕ!P7,1,0)</f>
        <v>1</v>
      </c>
      <c r="Q79" s="18">
        <f>IF(ДАННЫЕ!Q6=ДАННЫЕ!Q7,1,0)</f>
        <v>1</v>
      </c>
      <c r="R79" s="18">
        <f>IF(ДАННЫЕ!R6=ДАННЫЕ!R7,1,0)</f>
        <v>1</v>
      </c>
      <c r="S79" s="18">
        <f>IF(ДАННЫЕ!S6=ДАННЫЕ!S7,1,0)</f>
        <v>1</v>
      </c>
      <c r="T79" s="18">
        <f>IF(ДАННЫЕ!T6=ДАННЫЕ!T7,1,0)</f>
        <v>1</v>
      </c>
      <c r="U79" s="18">
        <f>IF(ДАННЫЕ!U6=ДАННЫЕ!U7,1,0)</f>
        <v>1</v>
      </c>
      <c r="V79" s="18">
        <f>IF(ДАННЫЕ!V6=ДАННЫЕ!V7,1,0)</f>
        <v>1</v>
      </c>
      <c r="W79" s="18">
        <f>IF(ДАННЫЕ!W6=ДАННЫЕ!W7,1,0)</f>
        <v>1</v>
      </c>
      <c r="X79" s="18">
        <f>IF(ДАННЫЕ!X6=ДАННЫЕ!X7,1,0)</f>
        <v>1</v>
      </c>
      <c r="Y79" s="18">
        <f>IF(ДАННЫЕ!Y6=ДАННЫЕ!Y7,1,0)</f>
        <v>1</v>
      </c>
      <c r="Z79" s="18">
        <f>IF(ДАННЫЕ!Z6=ДАННЫЕ!Z7,1,0)</f>
        <v>1</v>
      </c>
      <c r="AA79" s="18">
        <f>IF(ДАННЫЕ!AA6=ДАННЫЕ!AA7,1,0)</f>
        <v>1</v>
      </c>
      <c r="AB79" s="18">
        <f>IF(ДАННЫЕ!AB6=ДАННЫЕ!AB7,1,0)</f>
        <v>1</v>
      </c>
      <c r="AC79" s="67">
        <f>IF(ДАННЫЕ!AC6=ДАННЫЕ!AC7,1,0)</f>
        <v>1</v>
      </c>
    </row>
    <row r="80" spans="1:29" x14ac:dyDescent="0.25">
      <c r="A80" s="18">
        <f t="shared" si="0"/>
        <v>6</v>
      </c>
      <c r="B80" s="18">
        <f>IF(ДАННЫЕ!B7=ДАННЫЕ!B8,1,0)</f>
        <v>1</v>
      </c>
      <c r="C80" s="18">
        <f>IF(ДАННЫЕ!C7=ДАННЫЕ!C8,1,0)</f>
        <v>1</v>
      </c>
      <c r="D80" s="18">
        <f>IF(ДАННЫЕ!D7=ДАННЫЕ!D8,1,0)</f>
        <v>1</v>
      </c>
      <c r="E80" s="18">
        <f>IF(ДАННЫЕ!E7=ДАННЫЕ!E8,1,0)</f>
        <v>1</v>
      </c>
      <c r="F80" s="18">
        <f>IF(ДАННЫЕ!F7=ДАННЫЕ!F8,1,0)</f>
        <v>1</v>
      </c>
      <c r="G80" s="18">
        <f>IF(ДАННЫЕ!G7=ДАННЫЕ!G8,1,0)</f>
        <v>1</v>
      </c>
      <c r="H80" s="18">
        <f>IF(ДАННЫЕ!H7=ДАННЫЕ!H8,1,0)</f>
        <v>1</v>
      </c>
      <c r="I80" s="18"/>
      <c r="J80" s="18"/>
      <c r="K80" s="18"/>
      <c r="L80" s="18">
        <f>IF(ДАННЫЕ!L7=ДАННЫЕ!L8,1,0)</f>
        <v>1</v>
      </c>
      <c r="M80" s="18">
        <f>IF(ДАННЫЕ!M7=ДАННЫЕ!M8,1,0)</f>
        <v>1</v>
      </c>
      <c r="N80" s="18">
        <f>IF(ДАННЫЕ!N7=ДАННЫЕ!N8,1,0)</f>
        <v>1</v>
      </c>
      <c r="O80" s="18">
        <f>IF(ДАННЫЕ!O7=ДАННЫЕ!O8,1,0)</f>
        <v>1</v>
      </c>
      <c r="P80" s="18">
        <f>IF(ДАННЫЕ!P7=ДАННЫЕ!P8,1,0)</f>
        <v>1</v>
      </c>
      <c r="Q80" s="18">
        <f>IF(ДАННЫЕ!Q7=ДАННЫЕ!Q8,1,0)</f>
        <v>1</v>
      </c>
      <c r="R80" s="18">
        <f>IF(ДАННЫЕ!R7=ДАННЫЕ!R8,1,0)</f>
        <v>1</v>
      </c>
      <c r="S80" s="18">
        <f>IF(ДАННЫЕ!S7=ДАННЫЕ!S8,1,0)</f>
        <v>1</v>
      </c>
      <c r="T80" s="18">
        <f>IF(ДАННЫЕ!T7=ДАННЫЕ!T8,1,0)</f>
        <v>1</v>
      </c>
      <c r="U80" s="18">
        <f>IF(ДАННЫЕ!U7=ДАННЫЕ!U8,1,0)</f>
        <v>1</v>
      </c>
      <c r="V80" s="18">
        <f>IF(ДАННЫЕ!V7=ДАННЫЕ!V8,1,0)</f>
        <v>1</v>
      </c>
      <c r="W80" s="18">
        <f>IF(ДАННЫЕ!W7=ДАННЫЕ!W8,1,0)</f>
        <v>1</v>
      </c>
      <c r="X80" s="18">
        <f>IF(ДАННЫЕ!X7=ДАННЫЕ!X8,1,0)</f>
        <v>1</v>
      </c>
      <c r="Y80" s="18">
        <f>IF(ДАННЫЕ!Y7=ДАННЫЕ!Y8,1,0)</f>
        <v>1</v>
      </c>
      <c r="Z80" s="18">
        <f>IF(ДАННЫЕ!Z7=ДАННЫЕ!Z8,1,0)</f>
        <v>1</v>
      </c>
      <c r="AA80" s="18">
        <f>IF(ДАННЫЕ!AA7=ДАННЫЕ!AA8,1,0)</f>
        <v>1</v>
      </c>
      <c r="AB80" s="18">
        <f>IF(ДАННЫЕ!AB7=ДАННЫЕ!AB8,1,0)</f>
        <v>1</v>
      </c>
      <c r="AC80" s="67">
        <f>IF(ДАННЫЕ!AC7=ДАННЫЕ!AC8,1,0)</f>
        <v>1</v>
      </c>
    </row>
    <row r="81" spans="1:29" x14ac:dyDescent="0.25">
      <c r="A81" s="18">
        <f t="shared" si="0"/>
        <v>7</v>
      </c>
      <c r="B81" s="18">
        <f>IF(ДАННЫЕ!B8=ДАННЫЕ!B9,1,0)</f>
        <v>1</v>
      </c>
      <c r="C81" s="18">
        <f>IF(ДАННЫЕ!C8=ДАННЫЕ!C9,1,0)</f>
        <v>1</v>
      </c>
      <c r="D81" s="18">
        <f>IF(ДАННЫЕ!D8=ДАННЫЕ!D9,1,0)</f>
        <v>1</v>
      </c>
      <c r="E81" s="18">
        <f>IF(ДАННЫЕ!E8=ДАННЫЕ!E9,1,0)</f>
        <v>1</v>
      </c>
      <c r="F81" s="18">
        <f>IF(ДАННЫЕ!F8=ДАННЫЕ!F9,1,0)</f>
        <v>1</v>
      </c>
      <c r="G81" s="18">
        <f>IF(ДАННЫЕ!G8=ДАННЫЕ!G9,1,0)</f>
        <v>1</v>
      </c>
      <c r="H81" s="18">
        <f>IF(ДАННЫЕ!H8=ДАННЫЕ!H9,1,0)</f>
        <v>1</v>
      </c>
      <c r="I81" s="18"/>
      <c r="J81" s="18"/>
      <c r="K81" s="18"/>
      <c r="L81" s="18">
        <f>IF(ДАННЫЕ!L8=ДАННЫЕ!L9,1,0)</f>
        <v>1</v>
      </c>
      <c r="M81" s="18">
        <f>IF(ДАННЫЕ!M8=ДАННЫЕ!M9,1,0)</f>
        <v>1</v>
      </c>
      <c r="N81" s="18">
        <f>IF(ДАННЫЕ!N8=ДАННЫЕ!N9,1,0)</f>
        <v>1</v>
      </c>
      <c r="O81" s="18">
        <f>IF(ДАННЫЕ!O8=ДАННЫЕ!O9,1,0)</f>
        <v>1</v>
      </c>
      <c r="P81" s="18">
        <f>IF(ДАННЫЕ!P8=ДАННЫЕ!P9,1,0)</f>
        <v>1</v>
      </c>
      <c r="Q81" s="18">
        <f>IF(ДАННЫЕ!Q8=ДАННЫЕ!Q9,1,0)</f>
        <v>1</v>
      </c>
      <c r="R81" s="18">
        <f>IF(ДАННЫЕ!R8=ДАННЫЕ!R9,1,0)</f>
        <v>1</v>
      </c>
      <c r="S81" s="18">
        <f>IF(ДАННЫЕ!S8=ДАННЫЕ!S9,1,0)</f>
        <v>1</v>
      </c>
      <c r="T81" s="18">
        <f>IF(ДАННЫЕ!T8=ДАННЫЕ!T9,1,0)</f>
        <v>1</v>
      </c>
      <c r="U81" s="18">
        <f>IF(ДАННЫЕ!U8=ДАННЫЕ!U9,1,0)</f>
        <v>1</v>
      </c>
      <c r="V81" s="18">
        <f>IF(ДАННЫЕ!V8=ДАННЫЕ!V9,1,0)</f>
        <v>1</v>
      </c>
      <c r="W81" s="18">
        <f>IF(ДАННЫЕ!W8=ДАННЫЕ!W9,1,0)</f>
        <v>1</v>
      </c>
      <c r="X81" s="18">
        <f>IF(ДАННЫЕ!X8=ДАННЫЕ!X9,1,0)</f>
        <v>1</v>
      </c>
      <c r="Y81" s="18">
        <f>IF(ДАННЫЕ!Y8=ДАННЫЕ!Y9,1,0)</f>
        <v>1</v>
      </c>
      <c r="Z81" s="18">
        <f>IF(ДАННЫЕ!Z8=ДАННЫЕ!Z9,1,0)</f>
        <v>1</v>
      </c>
      <c r="AA81" s="18">
        <f>IF(ДАННЫЕ!AA8=ДАННЫЕ!AA9,1,0)</f>
        <v>1</v>
      </c>
      <c r="AB81" s="18">
        <f>IF(ДАННЫЕ!AB8=ДАННЫЕ!AB9,1,0)</f>
        <v>1</v>
      </c>
      <c r="AC81" s="67">
        <f>IF(ДАННЫЕ!AC8=ДАННЫЕ!AC9,1,0)</f>
        <v>1</v>
      </c>
    </row>
    <row r="82" spans="1:29" x14ac:dyDescent="0.25">
      <c r="A82" s="18">
        <f t="shared" si="0"/>
        <v>8</v>
      </c>
      <c r="B82" s="18">
        <f>IF(ДАННЫЕ!B9=ДАННЫЕ!B10,1,0)</f>
        <v>1</v>
      </c>
      <c r="C82" s="18">
        <f>IF(ДАННЫЕ!C9=ДАННЫЕ!C10,1,0)</f>
        <v>1</v>
      </c>
      <c r="D82" s="18">
        <f>IF(ДАННЫЕ!D9=ДАННЫЕ!D10,1,0)</f>
        <v>1</v>
      </c>
      <c r="E82" s="18">
        <f>IF(ДАННЫЕ!E9=ДАННЫЕ!E10,1,0)</f>
        <v>1</v>
      </c>
      <c r="F82" s="18">
        <f>IF(ДАННЫЕ!F9=ДАННЫЕ!F10,1,0)</f>
        <v>1</v>
      </c>
      <c r="G82" s="18">
        <f>IF(ДАННЫЕ!G9=ДАННЫЕ!G10,1,0)</f>
        <v>1</v>
      </c>
      <c r="H82" s="18">
        <f>IF(ДАННЫЕ!H9=ДАННЫЕ!H10,1,0)</f>
        <v>1</v>
      </c>
      <c r="I82" s="18"/>
      <c r="J82" s="18"/>
      <c r="K82" s="18"/>
      <c r="L82" s="18">
        <f>IF(ДАННЫЕ!L9=ДАННЫЕ!L10,1,0)</f>
        <v>1</v>
      </c>
      <c r="M82" s="18">
        <f>IF(ДАННЫЕ!M9=ДАННЫЕ!M10,1,0)</f>
        <v>1</v>
      </c>
      <c r="N82" s="18">
        <f>IF(ДАННЫЕ!N9=ДАННЫЕ!N10,1,0)</f>
        <v>1</v>
      </c>
      <c r="O82" s="18">
        <f>IF(ДАННЫЕ!O9=ДАННЫЕ!O10,1,0)</f>
        <v>1</v>
      </c>
      <c r="P82" s="18">
        <f>IF(ДАННЫЕ!P9=ДАННЫЕ!P10,1,0)</f>
        <v>1</v>
      </c>
      <c r="Q82" s="18">
        <f>IF(ДАННЫЕ!Q9=ДАННЫЕ!Q10,1,0)</f>
        <v>1</v>
      </c>
      <c r="R82" s="18">
        <f>IF(ДАННЫЕ!R9=ДАННЫЕ!R10,1,0)</f>
        <v>1</v>
      </c>
      <c r="S82" s="18">
        <f>IF(ДАННЫЕ!S9=ДАННЫЕ!S10,1,0)</f>
        <v>1</v>
      </c>
      <c r="T82" s="18">
        <f>IF(ДАННЫЕ!T9=ДАННЫЕ!T10,1,0)</f>
        <v>1</v>
      </c>
      <c r="U82" s="18">
        <f>IF(ДАННЫЕ!U9=ДАННЫЕ!U10,1,0)</f>
        <v>1</v>
      </c>
      <c r="V82" s="18">
        <f>IF(ДАННЫЕ!V9=ДАННЫЕ!V10,1,0)</f>
        <v>1</v>
      </c>
      <c r="W82" s="18">
        <f>IF(ДАННЫЕ!W9=ДАННЫЕ!W10,1,0)</f>
        <v>1</v>
      </c>
      <c r="X82" s="18">
        <f>IF(ДАННЫЕ!X9=ДАННЫЕ!X10,1,0)</f>
        <v>1</v>
      </c>
      <c r="Y82" s="18">
        <f>IF(ДАННЫЕ!Y9=ДАННЫЕ!Y10,1,0)</f>
        <v>1</v>
      </c>
      <c r="Z82" s="18">
        <f>IF(ДАННЫЕ!Z9=ДАННЫЕ!Z10,1,0)</f>
        <v>1</v>
      </c>
      <c r="AA82" s="18">
        <f>IF(ДАННЫЕ!AA9=ДАННЫЕ!AA10,1,0)</f>
        <v>1</v>
      </c>
      <c r="AB82" s="18">
        <f>IF(ДАННЫЕ!AB9=ДАННЫЕ!AB10,1,0)</f>
        <v>1</v>
      </c>
      <c r="AC82" s="67">
        <f>IF(ДАННЫЕ!AC9=ДАННЫЕ!AC10,1,0)</f>
        <v>1</v>
      </c>
    </row>
    <row r="83" spans="1:29" x14ac:dyDescent="0.25">
      <c r="A83" s="18">
        <f t="shared" si="0"/>
        <v>9</v>
      </c>
      <c r="B83" s="18">
        <f>IF(ДАННЫЕ!B10=ДАННЫЕ!B11,1,0)</f>
        <v>1</v>
      </c>
      <c r="C83" s="18">
        <f>IF(ДАННЫЕ!C10=ДАННЫЕ!C11,1,0)</f>
        <v>1</v>
      </c>
      <c r="D83" s="18">
        <f>IF(ДАННЫЕ!D10=ДАННЫЕ!D11,1,0)</f>
        <v>1</v>
      </c>
      <c r="E83" s="18">
        <f>IF(ДАННЫЕ!E10=ДАННЫЕ!E11,1,0)</f>
        <v>1</v>
      </c>
      <c r="F83" s="18">
        <f>IF(ДАННЫЕ!F10=ДАННЫЕ!F11,1,0)</f>
        <v>1</v>
      </c>
      <c r="G83" s="18">
        <f>IF(ДАННЫЕ!G10=ДАННЫЕ!G11,1,0)</f>
        <v>1</v>
      </c>
      <c r="H83" s="18">
        <f>IF(ДАННЫЕ!H10=ДАННЫЕ!H11,1,0)</f>
        <v>1</v>
      </c>
      <c r="I83" s="18"/>
      <c r="J83" s="18"/>
      <c r="K83" s="18"/>
      <c r="L83" s="18">
        <f>IF(ДАННЫЕ!L10=ДАННЫЕ!L11,1,0)</f>
        <v>1</v>
      </c>
      <c r="M83" s="18">
        <f>IF(ДАННЫЕ!M10=ДАННЫЕ!M11,1,0)</f>
        <v>1</v>
      </c>
      <c r="N83" s="18">
        <f>IF(ДАННЫЕ!N10=ДАННЫЕ!N11,1,0)</f>
        <v>1</v>
      </c>
      <c r="O83" s="18">
        <f>IF(ДАННЫЕ!O10=ДАННЫЕ!O11,1,0)</f>
        <v>1</v>
      </c>
      <c r="P83" s="18">
        <f>IF(ДАННЫЕ!P10=ДАННЫЕ!P11,1,0)</f>
        <v>1</v>
      </c>
      <c r="Q83" s="18">
        <f>IF(ДАННЫЕ!Q10=ДАННЫЕ!Q11,1,0)</f>
        <v>1</v>
      </c>
      <c r="R83" s="18">
        <f>IF(ДАННЫЕ!R10=ДАННЫЕ!R11,1,0)</f>
        <v>1</v>
      </c>
      <c r="S83" s="18">
        <f>IF(ДАННЫЕ!S10=ДАННЫЕ!S11,1,0)</f>
        <v>1</v>
      </c>
      <c r="T83" s="18">
        <f>IF(ДАННЫЕ!T10=ДАННЫЕ!T11,1,0)</f>
        <v>1</v>
      </c>
      <c r="U83" s="18">
        <f>IF(ДАННЫЕ!U10=ДАННЫЕ!U11,1,0)</f>
        <v>1</v>
      </c>
      <c r="V83" s="18">
        <f>IF(ДАННЫЕ!V10=ДАННЫЕ!V11,1,0)</f>
        <v>1</v>
      </c>
      <c r="W83" s="18">
        <f>IF(ДАННЫЕ!W10=ДАННЫЕ!W11,1,0)</f>
        <v>1</v>
      </c>
      <c r="X83" s="18">
        <f>IF(ДАННЫЕ!X10=ДАННЫЕ!X11,1,0)</f>
        <v>1</v>
      </c>
      <c r="Y83" s="18">
        <f>IF(ДАННЫЕ!Y10=ДАННЫЕ!Y11,1,0)</f>
        <v>1</v>
      </c>
      <c r="Z83" s="18">
        <f>IF(ДАННЫЕ!Z10=ДАННЫЕ!Z11,1,0)</f>
        <v>1</v>
      </c>
      <c r="AA83" s="18">
        <f>IF(ДАННЫЕ!AA10=ДАННЫЕ!AA11,1,0)</f>
        <v>1</v>
      </c>
      <c r="AB83" s="18">
        <f>IF(ДАННЫЕ!AB10=ДАННЫЕ!AB11,1,0)</f>
        <v>1</v>
      </c>
      <c r="AC83" s="67">
        <f>IF(ДАННЫЕ!AC10=ДАННЫЕ!AC11,1,0)</f>
        <v>1</v>
      </c>
    </row>
    <row r="84" spans="1:29" x14ac:dyDescent="0.25">
      <c r="A84" s="18">
        <f t="shared" si="0"/>
        <v>10</v>
      </c>
      <c r="B84" s="18">
        <f>IF(ДАННЫЕ!B11=ДАННЫЕ!B12,1,0)</f>
        <v>1</v>
      </c>
      <c r="C84" s="18">
        <f>IF(ДАННЫЕ!C11=ДАННЫЕ!C12,1,0)</f>
        <v>1</v>
      </c>
      <c r="D84" s="18">
        <f>IF(ДАННЫЕ!D11=ДАННЫЕ!D12,1,0)</f>
        <v>1</v>
      </c>
      <c r="E84" s="18">
        <f>IF(ДАННЫЕ!E11=ДАННЫЕ!E12,1,0)</f>
        <v>1</v>
      </c>
      <c r="F84" s="18">
        <f>IF(ДАННЫЕ!F11=ДАННЫЕ!F12,1,0)</f>
        <v>1</v>
      </c>
      <c r="G84" s="18">
        <f>IF(ДАННЫЕ!G11=ДАННЫЕ!G12,1,0)</f>
        <v>1</v>
      </c>
      <c r="H84" s="18">
        <f>IF(ДАННЫЕ!H11=ДАННЫЕ!H12,1,0)</f>
        <v>1</v>
      </c>
      <c r="I84" s="18"/>
      <c r="J84" s="18"/>
      <c r="K84" s="18"/>
      <c r="L84" s="18">
        <f>IF(ДАННЫЕ!L11=ДАННЫЕ!L12,1,0)</f>
        <v>1</v>
      </c>
      <c r="M84" s="18">
        <f>IF(ДАННЫЕ!M11=ДАННЫЕ!M12,1,0)</f>
        <v>1</v>
      </c>
      <c r="N84" s="18">
        <f>IF(ДАННЫЕ!N11=ДАННЫЕ!N12,1,0)</f>
        <v>1</v>
      </c>
      <c r="O84" s="18">
        <f>IF(ДАННЫЕ!O11=ДАННЫЕ!O12,1,0)</f>
        <v>1</v>
      </c>
      <c r="P84" s="18">
        <f>IF(ДАННЫЕ!P11=ДАННЫЕ!P12,1,0)</f>
        <v>1</v>
      </c>
      <c r="Q84" s="18">
        <f>IF(ДАННЫЕ!Q11=ДАННЫЕ!Q12,1,0)</f>
        <v>1</v>
      </c>
      <c r="R84" s="18">
        <f>IF(ДАННЫЕ!R11=ДАННЫЕ!R12,1,0)</f>
        <v>1</v>
      </c>
      <c r="S84" s="18">
        <f>IF(ДАННЫЕ!S11=ДАННЫЕ!S12,1,0)</f>
        <v>1</v>
      </c>
      <c r="T84" s="18">
        <f>IF(ДАННЫЕ!T11=ДАННЫЕ!T12,1,0)</f>
        <v>1</v>
      </c>
      <c r="U84" s="18">
        <f>IF(ДАННЫЕ!U11=ДАННЫЕ!U12,1,0)</f>
        <v>1</v>
      </c>
      <c r="V84" s="18">
        <f>IF(ДАННЫЕ!V11=ДАННЫЕ!V12,1,0)</f>
        <v>1</v>
      </c>
      <c r="W84" s="18">
        <f>IF(ДАННЫЕ!W11=ДАННЫЕ!W12,1,0)</f>
        <v>1</v>
      </c>
      <c r="X84" s="18">
        <f>IF(ДАННЫЕ!X11=ДАННЫЕ!X12,1,0)</f>
        <v>1</v>
      </c>
      <c r="Y84" s="18">
        <f>IF(ДАННЫЕ!Y11=ДАННЫЕ!Y12,1,0)</f>
        <v>1</v>
      </c>
      <c r="Z84" s="18">
        <f>IF(ДАННЫЕ!Z11=ДАННЫЕ!Z12,1,0)</f>
        <v>1</v>
      </c>
      <c r="AA84" s="18">
        <f>IF(ДАННЫЕ!AA11=ДАННЫЕ!AA12,1,0)</f>
        <v>1</v>
      </c>
      <c r="AB84" s="18">
        <f>IF(ДАННЫЕ!AB11=ДАННЫЕ!AB12,1,0)</f>
        <v>1</v>
      </c>
      <c r="AC84" s="67">
        <f>IF(ДАННЫЕ!AC11=ДАННЫЕ!AC12,1,0)</f>
        <v>1</v>
      </c>
    </row>
    <row r="85" spans="1:29" x14ac:dyDescent="0.25">
      <c r="A85" s="18">
        <f t="shared" si="0"/>
        <v>11</v>
      </c>
      <c r="B85" s="18">
        <f>IF(ДАННЫЕ!B12=ДАННЫЕ!B13,1,0)</f>
        <v>1</v>
      </c>
      <c r="C85" s="18">
        <f>IF(ДАННЫЕ!C12=ДАННЫЕ!C13,1,0)</f>
        <v>1</v>
      </c>
      <c r="D85" s="18">
        <f>IF(ДАННЫЕ!D12=ДАННЫЕ!D13,1,0)</f>
        <v>1</v>
      </c>
      <c r="E85" s="18">
        <f>IF(ДАННЫЕ!E12=ДАННЫЕ!E13,1,0)</f>
        <v>1</v>
      </c>
      <c r="F85" s="18">
        <f>IF(ДАННЫЕ!F12=ДАННЫЕ!F13,1,0)</f>
        <v>1</v>
      </c>
      <c r="G85" s="18">
        <f>IF(ДАННЫЕ!G12=ДАННЫЕ!G13,1,0)</f>
        <v>1</v>
      </c>
      <c r="H85" s="18">
        <f>IF(ДАННЫЕ!H12=ДАННЫЕ!H13,1,0)</f>
        <v>1</v>
      </c>
      <c r="I85" s="18"/>
      <c r="J85" s="18"/>
      <c r="K85" s="18"/>
      <c r="L85" s="18">
        <f>IF(ДАННЫЕ!L12=ДАННЫЕ!L13,1,0)</f>
        <v>1</v>
      </c>
      <c r="M85" s="18">
        <f>IF(ДАННЫЕ!M12=ДАННЫЕ!M13,1,0)</f>
        <v>1</v>
      </c>
      <c r="N85" s="18">
        <f>IF(ДАННЫЕ!N12=ДАННЫЕ!N13,1,0)</f>
        <v>1</v>
      </c>
      <c r="O85" s="18">
        <f>IF(ДАННЫЕ!O12=ДАННЫЕ!O13,1,0)</f>
        <v>1</v>
      </c>
      <c r="P85" s="18">
        <f>IF(ДАННЫЕ!P12=ДАННЫЕ!P13,1,0)</f>
        <v>1</v>
      </c>
      <c r="Q85" s="18">
        <f>IF(ДАННЫЕ!Q12=ДАННЫЕ!Q13,1,0)</f>
        <v>1</v>
      </c>
      <c r="R85" s="18">
        <f>IF(ДАННЫЕ!R12=ДАННЫЕ!R13,1,0)</f>
        <v>1</v>
      </c>
      <c r="S85" s="18">
        <f>IF(ДАННЫЕ!S12=ДАННЫЕ!S13,1,0)</f>
        <v>1</v>
      </c>
      <c r="T85" s="18">
        <f>IF(ДАННЫЕ!T12=ДАННЫЕ!T13,1,0)</f>
        <v>1</v>
      </c>
      <c r="U85" s="18">
        <f>IF(ДАННЫЕ!U12=ДАННЫЕ!U13,1,0)</f>
        <v>1</v>
      </c>
      <c r="V85" s="18">
        <f>IF(ДАННЫЕ!V12=ДАННЫЕ!V13,1,0)</f>
        <v>1</v>
      </c>
      <c r="W85" s="18">
        <f>IF(ДАННЫЕ!W12=ДАННЫЕ!W13,1,0)</f>
        <v>1</v>
      </c>
      <c r="X85" s="18">
        <f>IF(ДАННЫЕ!X12=ДАННЫЕ!X13,1,0)</f>
        <v>1</v>
      </c>
      <c r="Y85" s="18">
        <f>IF(ДАННЫЕ!Y12=ДАННЫЕ!Y13,1,0)</f>
        <v>1</v>
      </c>
      <c r="Z85" s="18">
        <f>IF(ДАННЫЕ!Z12=ДАННЫЕ!Z13,1,0)</f>
        <v>1</v>
      </c>
      <c r="AA85" s="18">
        <f>IF(ДАННЫЕ!AA12=ДАННЫЕ!AA13,1,0)</f>
        <v>1</v>
      </c>
      <c r="AB85" s="18">
        <f>IF(ДАННЫЕ!AB12=ДАННЫЕ!AB13,1,0)</f>
        <v>1</v>
      </c>
      <c r="AC85" s="67">
        <f>IF(ДАННЫЕ!AC12=ДАННЫЕ!AC13,1,0)</f>
        <v>1</v>
      </c>
    </row>
    <row r="86" spans="1:29" x14ac:dyDescent="0.25">
      <c r="A86" s="18">
        <f t="shared" si="0"/>
        <v>12</v>
      </c>
      <c r="B86" s="18">
        <f>IF(ДАННЫЕ!B13=ДАННЫЕ!B14,1,0)</f>
        <v>1</v>
      </c>
      <c r="C86" s="18">
        <f>IF(ДАННЫЕ!C13=ДАННЫЕ!C14,1,0)</f>
        <v>1</v>
      </c>
      <c r="D86" s="18">
        <f>IF(ДАННЫЕ!D13=ДАННЫЕ!D14,1,0)</f>
        <v>1</v>
      </c>
      <c r="E86" s="18">
        <f>IF(ДАННЫЕ!E13=ДАННЫЕ!E14,1,0)</f>
        <v>1</v>
      </c>
      <c r="F86" s="18">
        <f>IF(ДАННЫЕ!F13=ДАННЫЕ!F14,1,0)</f>
        <v>1</v>
      </c>
      <c r="G86" s="18">
        <f>IF(ДАННЫЕ!G13=ДАННЫЕ!G14,1,0)</f>
        <v>1</v>
      </c>
      <c r="H86" s="18">
        <f>IF(ДАННЫЕ!H13=ДАННЫЕ!H14,1,0)</f>
        <v>1</v>
      </c>
      <c r="I86" s="18"/>
      <c r="J86" s="18"/>
      <c r="K86" s="18"/>
      <c r="L86" s="18">
        <f>IF(ДАННЫЕ!L13=ДАННЫЕ!L14,1,0)</f>
        <v>1</v>
      </c>
      <c r="M86" s="18">
        <f>IF(ДАННЫЕ!M13=ДАННЫЕ!M14,1,0)</f>
        <v>1</v>
      </c>
      <c r="N86" s="18">
        <f>IF(ДАННЫЕ!N13=ДАННЫЕ!N14,1,0)</f>
        <v>1</v>
      </c>
      <c r="O86" s="18">
        <f>IF(ДАННЫЕ!O13=ДАННЫЕ!O14,1,0)</f>
        <v>1</v>
      </c>
      <c r="P86" s="18">
        <f>IF(ДАННЫЕ!P13=ДАННЫЕ!P14,1,0)</f>
        <v>1</v>
      </c>
      <c r="Q86" s="18">
        <f>IF(ДАННЫЕ!Q13=ДАННЫЕ!Q14,1,0)</f>
        <v>1</v>
      </c>
      <c r="R86" s="18">
        <f>IF(ДАННЫЕ!R13=ДАННЫЕ!R14,1,0)</f>
        <v>1</v>
      </c>
      <c r="S86" s="18">
        <f>IF(ДАННЫЕ!S13=ДАННЫЕ!S14,1,0)</f>
        <v>1</v>
      </c>
      <c r="T86" s="18">
        <f>IF(ДАННЫЕ!T13=ДАННЫЕ!T14,1,0)</f>
        <v>1</v>
      </c>
      <c r="U86" s="18">
        <f>IF(ДАННЫЕ!U13=ДАННЫЕ!U14,1,0)</f>
        <v>1</v>
      </c>
      <c r="V86" s="18">
        <f>IF(ДАННЫЕ!V13=ДАННЫЕ!V14,1,0)</f>
        <v>1</v>
      </c>
      <c r="W86" s="18">
        <f>IF(ДАННЫЕ!W13=ДАННЫЕ!W14,1,0)</f>
        <v>1</v>
      </c>
      <c r="X86" s="18">
        <f>IF(ДАННЫЕ!X13=ДАННЫЕ!X14,1,0)</f>
        <v>1</v>
      </c>
      <c r="Y86" s="18">
        <f>IF(ДАННЫЕ!Y13=ДАННЫЕ!Y14,1,0)</f>
        <v>1</v>
      </c>
      <c r="Z86" s="18">
        <f>IF(ДАННЫЕ!Z13=ДАННЫЕ!Z14,1,0)</f>
        <v>1</v>
      </c>
      <c r="AA86" s="18">
        <f>IF(ДАННЫЕ!AA13=ДАННЫЕ!AA14,1,0)</f>
        <v>1</v>
      </c>
      <c r="AB86" s="18">
        <f>IF(ДАННЫЕ!AB13=ДАННЫЕ!AB14,1,0)</f>
        <v>1</v>
      </c>
      <c r="AC86" s="67">
        <f>IF(ДАННЫЕ!AC13=ДАННЫЕ!AC14,1,0)</f>
        <v>1</v>
      </c>
    </row>
    <row r="87" spans="1:29" x14ac:dyDescent="0.25">
      <c r="A87" s="18">
        <f t="shared" si="0"/>
        <v>13</v>
      </c>
      <c r="B87" s="18">
        <f>IF(ДАННЫЕ!B14=ДАННЫЕ!B15,1,0)</f>
        <v>1</v>
      </c>
      <c r="C87" s="18">
        <f>IF(ДАННЫЕ!C14=ДАННЫЕ!C15,1,0)</f>
        <v>1</v>
      </c>
      <c r="D87" s="18">
        <f>IF(ДАННЫЕ!D14=ДАННЫЕ!D15,1,0)</f>
        <v>1</v>
      </c>
      <c r="E87" s="18">
        <f>IF(ДАННЫЕ!E14=ДАННЫЕ!E15,1,0)</f>
        <v>1</v>
      </c>
      <c r="F87" s="18">
        <f>IF(ДАННЫЕ!F14=ДАННЫЕ!F15,1,0)</f>
        <v>1</v>
      </c>
      <c r="G87" s="18">
        <f>IF(ДАННЫЕ!G14=ДАННЫЕ!G15,1,0)</f>
        <v>1</v>
      </c>
      <c r="H87" s="18">
        <f>IF(ДАННЫЕ!H14=ДАННЫЕ!H15,1,0)</f>
        <v>1</v>
      </c>
      <c r="I87" s="18"/>
      <c r="J87" s="18"/>
      <c r="K87" s="18"/>
      <c r="L87" s="18">
        <f>IF(ДАННЫЕ!L14=ДАННЫЕ!L15,1,0)</f>
        <v>1</v>
      </c>
      <c r="M87" s="18">
        <f>IF(ДАННЫЕ!M14=ДАННЫЕ!M15,1,0)</f>
        <v>1</v>
      </c>
      <c r="N87" s="18">
        <f>IF(ДАННЫЕ!N14=ДАННЫЕ!N15,1,0)</f>
        <v>1</v>
      </c>
      <c r="O87" s="18">
        <f>IF(ДАННЫЕ!O14=ДАННЫЕ!O15,1,0)</f>
        <v>1</v>
      </c>
      <c r="P87" s="18">
        <f>IF(ДАННЫЕ!P14=ДАННЫЕ!P15,1,0)</f>
        <v>1</v>
      </c>
      <c r="Q87" s="18">
        <f>IF(ДАННЫЕ!Q14=ДАННЫЕ!Q15,1,0)</f>
        <v>1</v>
      </c>
      <c r="R87" s="18">
        <f>IF(ДАННЫЕ!R14=ДАННЫЕ!R15,1,0)</f>
        <v>1</v>
      </c>
      <c r="S87" s="18">
        <f>IF(ДАННЫЕ!S14=ДАННЫЕ!S15,1,0)</f>
        <v>1</v>
      </c>
      <c r="T87" s="18">
        <f>IF(ДАННЫЕ!T14=ДАННЫЕ!T15,1,0)</f>
        <v>1</v>
      </c>
      <c r="U87" s="18">
        <f>IF(ДАННЫЕ!U14=ДАННЫЕ!U15,1,0)</f>
        <v>1</v>
      </c>
      <c r="V87" s="18">
        <f>IF(ДАННЫЕ!V14=ДАННЫЕ!V15,1,0)</f>
        <v>1</v>
      </c>
      <c r="W87" s="18">
        <f>IF(ДАННЫЕ!W14=ДАННЫЕ!W15,1,0)</f>
        <v>1</v>
      </c>
      <c r="X87" s="18">
        <f>IF(ДАННЫЕ!X14=ДАННЫЕ!X15,1,0)</f>
        <v>1</v>
      </c>
      <c r="Y87" s="18">
        <f>IF(ДАННЫЕ!Y14=ДАННЫЕ!Y15,1,0)</f>
        <v>1</v>
      </c>
      <c r="Z87" s="18">
        <f>IF(ДАННЫЕ!Z14=ДАННЫЕ!Z15,1,0)</f>
        <v>1</v>
      </c>
      <c r="AA87" s="18">
        <f>IF(ДАННЫЕ!AA14=ДАННЫЕ!AA15,1,0)</f>
        <v>1</v>
      </c>
      <c r="AB87" s="18">
        <f>IF(ДАННЫЕ!AB14=ДАННЫЕ!AB15,1,0)</f>
        <v>1</v>
      </c>
      <c r="AC87" s="67">
        <f>IF(ДАННЫЕ!AC14=ДАННЫЕ!AC15,1,0)</f>
        <v>1</v>
      </c>
    </row>
    <row r="88" spans="1:29" x14ac:dyDescent="0.25">
      <c r="A88" s="18">
        <f t="shared" si="0"/>
        <v>14</v>
      </c>
      <c r="B88" s="18">
        <f>IF(ДАННЫЕ!B15=ДАННЫЕ!B16,1,0)</f>
        <v>1</v>
      </c>
      <c r="C88" s="18">
        <f>IF(ДАННЫЕ!C15=ДАННЫЕ!C16,1,0)</f>
        <v>1</v>
      </c>
      <c r="D88" s="18">
        <f>IF(ДАННЫЕ!D15=ДАННЫЕ!D16,1,0)</f>
        <v>1</v>
      </c>
      <c r="E88" s="18">
        <f>IF(ДАННЫЕ!E15=ДАННЫЕ!E16,1,0)</f>
        <v>1</v>
      </c>
      <c r="F88" s="18">
        <f>IF(ДАННЫЕ!F15=ДАННЫЕ!F16,1,0)</f>
        <v>1</v>
      </c>
      <c r="G88" s="18">
        <f>IF(ДАННЫЕ!G15=ДАННЫЕ!G16,1,0)</f>
        <v>1</v>
      </c>
      <c r="H88" s="18">
        <f>IF(ДАННЫЕ!H15=ДАННЫЕ!H16,1,0)</f>
        <v>1</v>
      </c>
      <c r="I88" s="18"/>
      <c r="J88" s="18"/>
      <c r="K88" s="18"/>
      <c r="L88" s="18">
        <f>IF(ДАННЫЕ!L15=ДАННЫЕ!L16,1,0)</f>
        <v>1</v>
      </c>
      <c r="M88" s="18">
        <f>IF(ДАННЫЕ!M15=ДАННЫЕ!M16,1,0)</f>
        <v>1</v>
      </c>
      <c r="N88" s="18">
        <f>IF(ДАННЫЕ!N15=ДАННЫЕ!N16,1,0)</f>
        <v>1</v>
      </c>
      <c r="O88" s="18">
        <f>IF(ДАННЫЕ!O15=ДАННЫЕ!O16,1,0)</f>
        <v>1</v>
      </c>
      <c r="P88" s="18">
        <f>IF(ДАННЫЕ!P15=ДАННЫЕ!P16,1,0)</f>
        <v>1</v>
      </c>
      <c r="Q88" s="18">
        <f>IF(ДАННЫЕ!Q15=ДАННЫЕ!Q16,1,0)</f>
        <v>1</v>
      </c>
      <c r="R88" s="18">
        <f>IF(ДАННЫЕ!R15=ДАННЫЕ!R16,1,0)</f>
        <v>1</v>
      </c>
      <c r="S88" s="18">
        <f>IF(ДАННЫЕ!S15=ДАННЫЕ!S16,1,0)</f>
        <v>1</v>
      </c>
      <c r="T88" s="18">
        <f>IF(ДАННЫЕ!T15=ДАННЫЕ!T16,1,0)</f>
        <v>1</v>
      </c>
      <c r="U88" s="18">
        <f>IF(ДАННЫЕ!U15=ДАННЫЕ!U16,1,0)</f>
        <v>1</v>
      </c>
      <c r="V88" s="18">
        <f>IF(ДАННЫЕ!V15=ДАННЫЕ!V16,1,0)</f>
        <v>1</v>
      </c>
      <c r="W88" s="18">
        <f>IF(ДАННЫЕ!W15=ДАННЫЕ!W16,1,0)</f>
        <v>1</v>
      </c>
      <c r="X88" s="18">
        <f>IF(ДАННЫЕ!X15=ДАННЫЕ!X16,1,0)</f>
        <v>1</v>
      </c>
      <c r="Y88" s="18">
        <f>IF(ДАННЫЕ!Y15=ДАННЫЕ!Y16,1,0)</f>
        <v>1</v>
      </c>
      <c r="Z88" s="18">
        <f>IF(ДАННЫЕ!Z15=ДАННЫЕ!Z16,1,0)</f>
        <v>1</v>
      </c>
      <c r="AA88" s="18">
        <f>IF(ДАННЫЕ!AA15=ДАННЫЕ!AA16,1,0)</f>
        <v>1</v>
      </c>
      <c r="AB88" s="18">
        <f>IF(ДАННЫЕ!AB15=ДАННЫЕ!AB16,1,0)</f>
        <v>1</v>
      </c>
      <c r="AC88" s="67">
        <f>IF(ДАННЫЕ!AC15=ДАННЫЕ!AC16,1,0)</f>
        <v>1</v>
      </c>
    </row>
    <row r="89" spans="1:29" x14ac:dyDescent="0.25">
      <c r="A89" s="18">
        <f t="shared" si="0"/>
        <v>15</v>
      </c>
      <c r="B89" s="18">
        <f>IF(ДАННЫЕ!B16=ДАННЫЕ!B17,1,0)</f>
        <v>1</v>
      </c>
      <c r="C89" s="18">
        <f>IF(ДАННЫЕ!C16=ДАННЫЕ!C17,1,0)</f>
        <v>1</v>
      </c>
      <c r="D89" s="18">
        <f>IF(ДАННЫЕ!D16=ДАННЫЕ!D17,1,0)</f>
        <v>1</v>
      </c>
      <c r="E89" s="18">
        <f>IF(ДАННЫЕ!E16=ДАННЫЕ!E17,1,0)</f>
        <v>1</v>
      </c>
      <c r="F89" s="18">
        <f>IF(ДАННЫЕ!F16=ДАННЫЕ!F17,1,0)</f>
        <v>1</v>
      </c>
      <c r="G89" s="18">
        <f>IF(ДАННЫЕ!G16=ДАННЫЕ!G17,1,0)</f>
        <v>1</v>
      </c>
      <c r="H89" s="18">
        <f>IF(ДАННЫЕ!H16=ДАННЫЕ!H17,1,0)</f>
        <v>1</v>
      </c>
      <c r="I89" s="18"/>
      <c r="J89" s="18"/>
      <c r="K89" s="18"/>
      <c r="L89" s="18">
        <f>IF(ДАННЫЕ!L16=ДАННЫЕ!L17,1,0)</f>
        <v>1</v>
      </c>
      <c r="M89" s="18">
        <f>IF(ДАННЫЕ!M16=ДАННЫЕ!M17,1,0)</f>
        <v>1</v>
      </c>
      <c r="N89" s="18">
        <f>IF(ДАННЫЕ!N16=ДАННЫЕ!N17,1,0)</f>
        <v>1</v>
      </c>
      <c r="O89" s="18">
        <f>IF(ДАННЫЕ!O16=ДАННЫЕ!O17,1,0)</f>
        <v>1</v>
      </c>
      <c r="P89" s="18">
        <f>IF(ДАННЫЕ!P16=ДАННЫЕ!P17,1,0)</f>
        <v>1</v>
      </c>
      <c r="Q89" s="18">
        <f>IF(ДАННЫЕ!Q16=ДАННЫЕ!Q17,1,0)</f>
        <v>1</v>
      </c>
      <c r="R89" s="18">
        <f>IF(ДАННЫЕ!R16=ДАННЫЕ!R17,1,0)</f>
        <v>1</v>
      </c>
      <c r="S89" s="18">
        <f>IF(ДАННЫЕ!S16=ДАННЫЕ!S17,1,0)</f>
        <v>1</v>
      </c>
      <c r="T89" s="18">
        <f>IF(ДАННЫЕ!T16=ДАННЫЕ!T17,1,0)</f>
        <v>1</v>
      </c>
      <c r="U89" s="18">
        <f>IF(ДАННЫЕ!U16=ДАННЫЕ!U17,1,0)</f>
        <v>1</v>
      </c>
      <c r="V89" s="18">
        <f>IF(ДАННЫЕ!V16=ДАННЫЕ!V17,1,0)</f>
        <v>1</v>
      </c>
      <c r="W89" s="18">
        <f>IF(ДАННЫЕ!W16=ДАННЫЕ!W17,1,0)</f>
        <v>1</v>
      </c>
      <c r="X89" s="18">
        <f>IF(ДАННЫЕ!X16=ДАННЫЕ!X17,1,0)</f>
        <v>1</v>
      </c>
      <c r="Y89" s="18">
        <f>IF(ДАННЫЕ!Y16=ДАННЫЕ!Y17,1,0)</f>
        <v>1</v>
      </c>
      <c r="Z89" s="18">
        <f>IF(ДАННЫЕ!Z16=ДАННЫЕ!Z17,1,0)</f>
        <v>1</v>
      </c>
      <c r="AA89" s="18">
        <f>IF(ДАННЫЕ!AA16=ДАННЫЕ!AA17,1,0)</f>
        <v>1</v>
      </c>
      <c r="AB89" s="18">
        <f>IF(ДАННЫЕ!AB16=ДАННЫЕ!AB17,1,0)</f>
        <v>1</v>
      </c>
      <c r="AC89" s="67">
        <f>IF(ДАННЫЕ!AC16=ДАННЫЕ!AC17,1,0)</f>
        <v>1</v>
      </c>
    </row>
    <row r="90" spans="1:29" x14ac:dyDescent="0.25">
      <c r="A90" s="18">
        <f t="shared" si="0"/>
        <v>16</v>
      </c>
      <c r="B90" s="18">
        <f>IF(ДАННЫЕ!B17=ДАННЫЕ!B18,1,0)</f>
        <v>1</v>
      </c>
      <c r="C90" s="18">
        <f>IF(ДАННЫЕ!C17=ДАННЫЕ!C18,1,0)</f>
        <v>1</v>
      </c>
      <c r="D90" s="18">
        <f>IF(ДАННЫЕ!D17=ДАННЫЕ!D18,1,0)</f>
        <v>1</v>
      </c>
      <c r="E90" s="18">
        <f>IF(ДАННЫЕ!E17=ДАННЫЕ!E18,1,0)</f>
        <v>1</v>
      </c>
      <c r="F90" s="18">
        <f>IF(ДАННЫЕ!F17=ДАННЫЕ!F18,1,0)</f>
        <v>1</v>
      </c>
      <c r="G90" s="18">
        <f>IF(ДАННЫЕ!G17=ДАННЫЕ!G18,1,0)</f>
        <v>1</v>
      </c>
      <c r="H90" s="18">
        <f>IF(ДАННЫЕ!H17=ДАННЫЕ!H18,1,0)</f>
        <v>1</v>
      </c>
      <c r="I90" s="18"/>
      <c r="J90" s="18"/>
      <c r="K90" s="18"/>
      <c r="L90" s="18">
        <f>IF(ДАННЫЕ!L17=ДАННЫЕ!L18,1,0)</f>
        <v>1</v>
      </c>
      <c r="M90" s="18">
        <f>IF(ДАННЫЕ!M17=ДАННЫЕ!M18,1,0)</f>
        <v>1</v>
      </c>
      <c r="N90" s="18">
        <f>IF(ДАННЫЕ!N17=ДАННЫЕ!N18,1,0)</f>
        <v>1</v>
      </c>
      <c r="O90" s="18">
        <f>IF(ДАННЫЕ!O17=ДАННЫЕ!O18,1,0)</f>
        <v>1</v>
      </c>
      <c r="P90" s="18">
        <f>IF(ДАННЫЕ!P17=ДАННЫЕ!P18,1,0)</f>
        <v>1</v>
      </c>
      <c r="Q90" s="18">
        <f>IF(ДАННЫЕ!Q17=ДАННЫЕ!Q18,1,0)</f>
        <v>1</v>
      </c>
      <c r="R90" s="18">
        <f>IF(ДАННЫЕ!R17=ДАННЫЕ!R18,1,0)</f>
        <v>1</v>
      </c>
      <c r="S90" s="18">
        <f>IF(ДАННЫЕ!S17=ДАННЫЕ!S18,1,0)</f>
        <v>1</v>
      </c>
      <c r="T90" s="18">
        <f>IF(ДАННЫЕ!T17=ДАННЫЕ!T18,1,0)</f>
        <v>1</v>
      </c>
      <c r="U90" s="18">
        <f>IF(ДАННЫЕ!U17=ДАННЫЕ!U18,1,0)</f>
        <v>1</v>
      </c>
      <c r="V90" s="18">
        <f>IF(ДАННЫЕ!V17=ДАННЫЕ!V18,1,0)</f>
        <v>1</v>
      </c>
      <c r="W90" s="18">
        <f>IF(ДАННЫЕ!W17=ДАННЫЕ!W18,1,0)</f>
        <v>1</v>
      </c>
      <c r="X90" s="18">
        <f>IF(ДАННЫЕ!X17=ДАННЫЕ!X18,1,0)</f>
        <v>1</v>
      </c>
      <c r="Y90" s="18">
        <f>IF(ДАННЫЕ!Y17=ДАННЫЕ!Y18,1,0)</f>
        <v>1</v>
      </c>
      <c r="Z90" s="18">
        <f>IF(ДАННЫЕ!Z17=ДАННЫЕ!Z18,1,0)</f>
        <v>1</v>
      </c>
      <c r="AA90" s="18">
        <f>IF(ДАННЫЕ!AA17=ДАННЫЕ!AA18,1,0)</f>
        <v>1</v>
      </c>
      <c r="AB90" s="18">
        <f>IF(ДАННЫЕ!AB17=ДАННЫЕ!AB18,1,0)</f>
        <v>1</v>
      </c>
      <c r="AC90" s="67">
        <f>IF(ДАННЫЕ!AC17=ДАННЫЕ!AC18,1,0)</f>
        <v>1</v>
      </c>
    </row>
    <row r="91" spans="1:29" x14ac:dyDescent="0.25">
      <c r="A91" s="18">
        <f t="shared" si="0"/>
        <v>17</v>
      </c>
      <c r="B91" s="18">
        <f>IF(ДАННЫЕ!B18=ДАННЫЕ!B19,1,0)</f>
        <v>1</v>
      </c>
      <c r="C91" s="18">
        <f>IF(ДАННЫЕ!C18=ДАННЫЕ!C19,1,0)</f>
        <v>1</v>
      </c>
      <c r="D91" s="18">
        <f>IF(ДАННЫЕ!D18=ДАННЫЕ!D19,1,0)</f>
        <v>1</v>
      </c>
      <c r="E91" s="18">
        <f>IF(ДАННЫЕ!E18=ДАННЫЕ!E19,1,0)</f>
        <v>1</v>
      </c>
      <c r="F91" s="18">
        <f>IF(ДАННЫЕ!F18=ДАННЫЕ!F19,1,0)</f>
        <v>1</v>
      </c>
      <c r="G91" s="18">
        <f>IF(ДАННЫЕ!G18=ДАННЫЕ!G19,1,0)</f>
        <v>1</v>
      </c>
      <c r="H91" s="18">
        <f>IF(ДАННЫЕ!H18=ДАННЫЕ!H19,1,0)</f>
        <v>1</v>
      </c>
      <c r="I91" s="18"/>
      <c r="J91" s="18"/>
      <c r="K91" s="18"/>
      <c r="L91" s="18">
        <f>IF(ДАННЫЕ!L18=ДАННЫЕ!L19,1,0)</f>
        <v>1</v>
      </c>
      <c r="M91" s="18">
        <f>IF(ДАННЫЕ!M18=ДАННЫЕ!M19,1,0)</f>
        <v>1</v>
      </c>
      <c r="N91" s="18">
        <f>IF(ДАННЫЕ!N18=ДАННЫЕ!N19,1,0)</f>
        <v>1</v>
      </c>
      <c r="O91" s="18">
        <f>IF(ДАННЫЕ!O18=ДАННЫЕ!O19,1,0)</f>
        <v>1</v>
      </c>
      <c r="P91" s="18">
        <f>IF(ДАННЫЕ!P18=ДАННЫЕ!P19,1,0)</f>
        <v>1</v>
      </c>
      <c r="Q91" s="18">
        <f>IF(ДАННЫЕ!Q18=ДАННЫЕ!Q19,1,0)</f>
        <v>1</v>
      </c>
      <c r="R91" s="18">
        <f>IF(ДАННЫЕ!R18=ДАННЫЕ!R19,1,0)</f>
        <v>1</v>
      </c>
      <c r="S91" s="18">
        <f>IF(ДАННЫЕ!S18=ДАННЫЕ!S19,1,0)</f>
        <v>1</v>
      </c>
      <c r="T91" s="18">
        <f>IF(ДАННЫЕ!T18=ДАННЫЕ!T19,1,0)</f>
        <v>1</v>
      </c>
      <c r="U91" s="18">
        <f>IF(ДАННЫЕ!U18=ДАННЫЕ!U19,1,0)</f>
        <v>1</v>
      </c>
      <c r="V91" s="18">
        <f>IF(ДАННЫЕ!V18=ДАННЫЕ!V19,1,0)</f>
        <v>1</v>
      </c>
      <c r="W91" s="18">
        <f>IF(ДАННЫЕ!W18=ДАННЫЕ!W19,1,0)</f>
        <v>1</v>
      </c>
      <c r="X91" s="18">
        <f>IF(ДАННЫЕ!X18=ДАННЫЕ!X19,1,0)</f>
        <v>1</v>
      </c>
      <c r="Y91" s="18">
        <f>IF(ДАННЫЕ!Y18=ДАННЫЕ!Y19,1,0)</f>
        <v>1</v>
      </c>
      <c r="Z91" s="18">
        <f>IF(ДАННЫЕ!Z18=ДАННЫЕ!Z19,1,0)</f>
        <v>1</v>
      </c>
      <c r="AA91" s="18">
        <f>IF(ДАННЫЕ!AA18=ДАННЫЕ!AA19,1,0)</f>
        <v>1</v>
      </c>
      <c r="AB91" s="18">
        <f>IF(ДАННЫЕ!AB18=ДАННЫЕ!AB19,1,0)</f>
        <v>1</v>
      </c>
      <c r="AC91" s="67">
        <f>IF(ДАННЫЕ!AC18=ДАННЫЕ!AC19,1,0)</f>
        <v>1</v>
      </c>
    </row>
    <row r="92" spans="1:29" x14ac:dyDescent="0.25">
      <c r="A92" s="18">
        <f t="shared" si="0"/>
        <v>18</v>
      </c>
      <c r="B92" s="18">
        <f>IF(ДАННЫЕ!B19=ДАННЫЕ!B20,1,0)</f>
        <v>1</v>
      </c>
      <c r="C92" s="18">
        <f>IF(ДАННЫЕ!C19=ДАННЫЕ!C20,1,0)</f>
        <v>1</v>
      </c>
      <c r="D92" s="18">
        <f>IF(ДАННЫЕ!D19=ДАННЫЕ!D20,1,0)</f>
        <v>1</v>
      </c>
      <c r="E92" s="18">
        <f>IF(ДАННЫЕ!E19=ДАННЫЕ!E20,1,0)</f>
        <v>1</v>
      </c>
      <c r="F92" s="18">
        <f>IF(ДАННЫЕ!F19=ДАННЫЕ!F20,1,0)</f>
        <v>1</v>
      </c>
      <c r="G92" s="18">
        <f>IF(ДАННЫЕ!G19=ДАННЫЕ!G20,1,0)</f>
        <v>1</v>
      </c>
      <c r="H92" s="18">
        <f>IF(ДАННЫЕ!H19=ДАННЫЕ!H20,1,0)</f>
        <v>1</v>
      </c>
      <c r="I92" s="18"/>
      <c r="J92" s="18"/>
      <c r="K92" s="18"/>
      <c r="L92" s="18">
        <f>IF(ДАННЫЕ!L19=ДАННЫЕ!L20,1,0)</f>
        <v>1</v>
      </c>
      <c r="M92" s="18">
        <f>IF(ДАННЫЕ!M19=ДАННЫЕ!M20,1,0)</f>
        <v>1</v>
      </c>
      <c r="N92" s="18">
        <f>IF(ДАННЫЕ!N19=ДАННЫЕ!N20,1,0)</f>
        <v>1</v>
      </c>
      <c r="O92" s="18">
        <f>IF(ДАННЫЕ!O19=ДАННЫЕ!O20,1,0)</f>
        <v>1</v>
      </c>
      <c r="P92" s="18">
        <f>IF(ДАННЫЕ!P19=ДАННЫЕ!P20,1,0)</f>
        <v>1</v>
      </c>
      <c r="Q92" s="18">
        <f>IF(ДАННЫЕ!Q19=ДАННЫЕ!Q20,1,0)</f>
        <v>1</v>
      </c>
      <c r="R92" s="18">
        <f>IF(ДАННЫЕ!R19=ДАННЫЕ!R20,1,0)</f>
        <v>1</v>
      </c>
      <c r="S92" s="18">
        <f>IF(ДАННЫЕ!S19=ДАННЫЕ!S20,1,0)</f>
        <v>1</v>
      </c>
      <c r="T92" s="18">
        <f>IF(ДАННЫЕ!T19=ДАННЫЕ!T20,1,0)</f>
        <v>1</v>
      </c>
      <c r="U92" s="18">
        <f>IF(ДАННЫЕ!U19=ДАННЫЕ!U20,1,0)</f>
        <v>1</v>
      </c>
      <c r="V92" s="18">
        <f>IF(ДАННЫЕ!V19=ДАННЫЕ!V20,1,0)</f>
        <v>1</v>
      </c>
      <c r="W92" s="18">
        <f>IF(ДАННЫЕ!W19=ДАННЫЕ!W20,1,0)</f>
        <v>1</v>
      </c>
      <c r="X92" s="18">
        <f>IF(ДАННЫЕ!X19=ДАННЫЕ!X20,1,0)</f>
        <v>1</v>
      </c>
      <c r="Y92" s="18">
        <f>IF(ДАННЫЕ!Y19=ДАННЫЕ!Y20,1,0)</f>
        <v>1</v>
      </c>
      <c r="Z92" s="18">
        <f>IF(ДАННЫЕ!Z19=ДАННЫЕ!Z20,1,0)</f>
        <v>1</v>
      </c>
      <c r="AA92" s="18">
        <f>IF(ДАННЫЕ!AA19=ДАННЫЕ!AA20,1,0)</f>
        <v>1</v>
      </c>
      <c r="AB92" s="18">
        <f>IF(ДАННЫЕ!AB19=ДАННЫЕ!AB20,1,0)</f>
        <v>1</v>
      </c>
      <c r="AC92" s="67">
        <f>IF(ДАННЫЕ!AC19=ДАННЫЕ!AC20,1,0)</f>
        <v>1</v>
      </c>
    </row>
    <row r="93" spans="1:29" x14ac:dyDescent="0.25">
      <c r="A93" s="18">
        <f t="shared" si="0"/>
        <v>19</v>
      </c>
      <c r="B93" s="18">
        <f>IF(ДАННЫЕ!B20=ДАННЫЕ!B21,1,0)</f>
        <v>1</v>
      </c>
      <c r="C93" s="18">
        <f>IF(ДАННЫЕ!C20=ДАННЫЕ!C21,1,0)</f>
        <v>1</v>
      </c>
      <c r="D93" s="18">
        <f>IF(ДАННЫЕ!D20=ДАННЫЕ!D21,1,0)</f>
        <v>1</v>
      </c>
      <c r="E93" s="18">
        <f>IF(ДАННЫЕ!E20=ДАННЫЕ!E21,1,0)</f>
        <v>1</v>
      </c>
      <c r="F93" s="18">
        <f>IF(ДАННЫЕ!F20=ДАННЫЕ!F21,1,0)</f>
        <v>1</v>
      </c>
      <c r="G93" s="18">
        <f>IF(ДАННЫЕ!G20=ДАННЫЕ!G21,1,0)</f>
        <v>1</v>
      </c>
      <c r="H93" s="18">
        <f>IF(ДАННЫЕ!H20=ДАННЫЕ!H21,1,0)</f>
        <v>1</v>
      </c>
      <c r="I93" s="18"/>
      <c r="J93" s="18"/>
      <c r="K93" s="18"/>
      <c r="L93" s="18">
        <f>IF(ДАННЫЕ!L20=ДАННЫЕ!L21,1,0)</f>
        <v>1</v>
      </c>
      <c r="M93" s="18">
        <f>IF(ДАННЫЕ!M20=ДАННЫЕ!M21,1,0)</f>
        <v>1</v>
      </c>
      <c r="N93" s="18">
        <f>IF(ДАННЫЕ!N20=ДАННЫЕ!N21,1,0)</f>
        <v>1</v>
      </c>
      <c r="O93" s="18">
        <f>IF(ДАННЫЕ!O20=ДАННЫЕ!O21,1,0)</f>
        <v>1</v>
      </c>
      <c r="P93" s="18">
        <f>IF(ДАННЫЕ!P20=ДАННЫЕ!P21,1,0)</f>
        <v>1</v>
      </c>
      <c r="Q93" s="18">
        <f>IF(ДАННЫЕ!Q20=ДАННЫЕ!Q21,1,0)</f>
        <v>1</v>
      </c>
      <c r="R93" s="18">
        <f>IF(ДАННЫЕ!R20=ДАННЫЕ!R21,1,0)</f>
        <v>1</v>
      </c>
      <c r="S93" s="18">
        <f>IF(ДАННЫЕ!S20=ДАННЫЕ!S21,1,0)</f>
        <v>1</v>
      </c>
      <c r="T93" s="18">
        <f>IF(ДАННЫЕ!T20=ДАННЫЕ!T21,1,0)</f>
        <v>1</v>
      </c>
      <c r="U93" s="18">
        <f>IF(ДАННЫЕ!U20=ДАННЫЕ!U21,1,0)</f>
        <v>1</v>
      </c>
      <c r="V93" s="18">
        <f>IF(ДАННЫЕ!V20=ДАННЫЕ!V21,1,0)</f>
        <v>1</v>
      </c>
      <c r="W93" s="18">
        <f>IF(ДАННЫЕ!W20=ДАННЫЕ!W21,1,0)</f>
        <v>1</v>
      </c>
      <c r="X93" s="18">
        <f>IF(ДАННЫЕ!X20=ДАННЫЕ!X21,1,0)</f>
        <v>1</v>
      </c>
      <c r="Y93" s="18">
        <f>IF(ДАННЫЕ!Y20=ДАННЫЕ!Y21,1,0)</f>
        <v>1</v>
      </c>
      <c r="Z93" s="18">
        <f>IF(ДАННЫЕ!Z20=ДАННЫЕ!Z21,1,0)</f>
        <v>1</v>
      </c>
      <c r="AA93" s="18">
        <f>IF(ДАННЫЕ!AA20=ДАННЫЕ!AA21,1,0)</f>
        <v>1</v>
      </c>
      <c r="AB93" s="18">
        <f>IF(ДАННЫЕ!AB20=ДАННЫЕ!AB21,1,0)</f>
        <v>1</v>
      </c>
      <c r="AC93" s="67">
        <f>IF(ДАННЫЕ!AC20=ДАННЫЕ!AC21,1,0)</f>
        <v>1</v>
      </c>
    </row>
    <row r="94" spans="1:29" x14ac:dyDescent="0.25">
      <c r="A94" s="18">
        <f t="shared" si="0"/>
        <v>20</v>
      </c>
      <c r="B94" s="18">
        <f>IF(ДАННЫЕ!B21=ДАННЫЕ!B22,1,0)</f>
        <v>1</v>
      </c>
      <c r="C94" s="18">
        <f>IF(ДАННЫЕ!C21=ДАННЫЕ!C22,1,0)</f>
        <v>1</v>
      </c>
      <c r="D94" s="18">
        <f>IF(ДАННЫЕ!D21=ДАННЫЕ!D22,1,0)</f>
        <v>1</v>
      </c>
      <c r="E94" s="18">
        <f>IF(ДАННЫЕ!E21=ДАННЫЕ!E22,1,0)</f>
        <v>1</v>
      </c>
      <c r="F94" s="18">
        <f>IF(ДАННЫЕ!F21=ДАННЫЕ!F22,1,0)</f>
        <v>1</v>
      </c>
      <c r="G94" s="18">
        <f>IF(ДАННЫЕ!G21=ДАННЫЕ!G22,1,0)</f>
        <v>1</v>
      </c>
      <c r="H94" s="18">
        <f>IF(ДАННЫЕ!H21=ДАННЫЕ!H22,1,0)</f>
        <v>1</v>
      </c>
      <c r="I94" s="18"/>
      <c r="J94" s="18"/>
      <c r="K94" s="18"/>
      <c r="L94" s="18">
        <f>IF(ДАННЫЕ!L21=ДАННЫЕ!L22,1,0)</f>
        <v>1</v>
      </c>
      <c r="M94" s="18">
        <f>IF(ДАННЫЕ!M21=ДАННЫЕ!M22,1,0)</f>
        <v>1</v>
      </c>
      <c r="N94" s="18">
        <f>IF(ДАННЫЕ!N21=ДАННЫЕ!N22,1,0)</f>
        <v>1</v>
      </c>
      <c r="O94" s="18">
        <f>IF(ДАННЫЕ!O21=ДАННЫЕ!O22,1,0)</f>
        <v>1</v>
      </c>
      <c r="P94" s="18">
        <f>IF(ДАННЫЕ!P21=ДАННЫЕ!P22,1,0)</f>
        <v>1</v>
      </c>
      <c r="Q94" s="18">
        <f>IF(ДАННЫЕ!Q21=ДАННЫЕ!Q22,1,0)</f>
        <v>1</v>
      </c>
      <c r="R94" s="18">
        <f>IF(ДАННЫЕ!R21=ДАННЫЕ!R22,1,0)</f>
        <v>1</v>
      </c>
      <c r="S94" s="18">
        <f>IF(ДАННЫЕ!S21=ДАННЫЕ!S22,1,0)</f>
        <v>1</v>
      </c>
      <c r="T94" s="18">
        <f>IF(ДАННЫЕ!T21=ДАННЫЕ!T22,1,0)</f>
        <v>1</v>
      </c>
      <c r="U94" s="18">
        <f>IF(ДАННЫЕ!U21=ДАННЫЕ!U22,1,0)</f>
        <v>1</v>
      </c>
      <c r="V94" s="18">
        <f>IF(ДАННЫЕ!V21=ДАННЫЕ!V22,1,0)</f>
        <v>1</v>
      </c>
      <c r="W94" s="18">
        <f>IF(ДАННЫЕ!W21=ДАННЫЕ!W22,1,0)</f>
        <v>1</v>
      </c>
      <c r="X94" s="18">
        <f>IF(ДАННЫЕ!X21=ДАННЫЕ!X22,1,0)</f>
        <v>1</v>
      </c>
      <c r="Y94" s="18">
        <f>IF(ДАННЫЕ!Y21=ДАННЫЕ!Y22,1,0)</f>
        <v>1</v>
      </c>
      <c r="Z94" s="18">
        <f>IF(ДАННЫЕ!Z21=ДАННЫЕ!Z22,1,0)</f>
        <v>1</v>
      </c>
      <c r="AA94" s="18">
        <f>IF(ДАННЫЕ!AA21=ДАННЫЕ!AA22,1,0)</f>
        <v>1</v>
      </c>
      <c r="AB94" s="18">
        <f>IF(ДАННЫЕ!AB21=ДАННЫЕ!AB22,1,0)</f>
        <v>1</v>
      </c>
      <c r="AC94" s="67">
        <f>IF(ДАННЫЕ!AC21=ДАННЫЕ!AC22,1,0)</f>
        <v>1</v>
      </c>
    </row>
    <row r="95" spans="1:29" x14ac:dyDescent="0.25">
      <c r="A95" s="18">
        <f t="shared" si="0"/>
        <v>21</v>
      </c>
      <c r="B95" s="18">
        <f>IF(ДАННЫЕ!B22=ДАННЫЕ!B23,1,0)</f>
        <v>1</v>
      </c>
      <c r="C95" s="18">
        <f>IF(ДАННЫЕ!C22=ДАННЫЕ!C23,1,0)</f>
        <v>1</v>
      </c>
      <c r="D95" s="18">
        <f>IF(ДАННЫЕ!D22=ДАННЫЕ!D23,1,0)</f>
        <v>1</v>
      </c>
      <c r="E95" s="18">
        <f>IF(ДАННЫЕ!E22=ДАННЫЕ!E23,1,0)</f>
        <v>1</v>
      </c>
      <c r="F95" s="18">
        <f>IF(ДАННЫЕ!F22=ДАННЫЕ!F23,1,0)</f>
        <v>1</v>
      </c>
      <c r="G95" s="18">
        <f>IF(ДАННЫЕ!G22=ДАННЫЕ!G23,1,0)</f>
        <v>1</v>
      </c>
      <c r="H95" s="18">
        <f>IF(ДАННЫЕ!H22=ДАННЫЕ!H23,1,0)</f>
        <v>1</v>
      </c>
      <c r="I95" s="18"/>
      <c r="J95" s="18"/>
      <c r="K95" s="18"/>
      <c r="L95" s="18">
        <f>IF(ДАННЫЕ!L22=ДАННЫЕ!L23,1,0)</f>
        <v>1</v>
      </c>
      <c r="M95" s="18">
        <f>IF(ДАННЫЕ!M22=ДАННЫЕ!M23,1,0)</f>
        <v>1</v>
      </c>
      <c r="N95" s="18">
        <f>IF(ДАННЫЕ!N22=ДАННЫЕ!N23,1,0)</f>
        <v>1</v>
      </c>
      <c r="O95" s="18">
        <f>IF(ДАННЫЕ!O22=ДАННЫЕ!O23,1,0)</f>
        <v>1</v>
      </c>
      <c r="P95" s="18">
        <f>IF(ДАННЫЕ!P22=ДАННЫЕ!P23,1,0)</f>
        <v>1</v>
      </c>
      <c r="Q95" s="18">
        <f>IF(ДАННЫЕ!Q22=ДАННЫЕ!Q23,1,0)</f>
        <v>1</v>
      </c>
      <c r="R95" s="18">
        <f>IF(ДАННЫЕ!R22=ДАННЫЕ!R23,1,0)</f>
        <v>1</v>
      </c>
      <c r="S95" s="18">
        <f>IF(ДАННЫЕ!S22=ДАННЫЕ!S23,1,0)</f>
        <v>1</v>
      </c>
      <c r="T95" s="18">
        <f>IF(ДАННЫЕ!T22=ДАННЫЕ!T23,1,0)</f>
        <v>1</v>
      </c>
      <c r="U95" s="18">
        <f>IF(ДАННЫЕ!U22=ДАННЫЕ!U23,1,0)</f>
        <v>1</v>
      </c>
      <c r="V95" s="18">
        <f>IF(ДАННЫЕ!V22=ДАННЫЕ!V23,1,0)</f>
        <v>1</v>
      </c>
      <c r="W95" s="18">
        <f>IF(ДАННЫЕ!W22=ДАННЫЕ!W23,1,0)</f>
        <v>1</v>
      </c>
      <c r="X95" s="18">
        <f>IF(ДАННЫЕ!X22=ДАННЫЕ!X23,1,0)</f>
        <v>1</v>
      </c>
      <c r="Y95" s="18">
        <f>IF(ДАННЫЕ!Y22=ДАННЫЕ!Y23,1,0)</f>
        <v>1</v>
      </c>
      <c r="Z95" s="18">
        <f>IF(ДАННЫЕ!Z22=ДАННЫЕ!Z23,1,0)</f>
        <v>1</v>
      </c>
      <c r="AA95" s="18">
        <f>IF(ДАННЫЕ!AA22=ДАННЫЕ!AA23,1,0)</f>
        <v>1</v>
      </c>
      <c r="AB95" s="18">
        <f>IF(ДАННЫЕ!AB22=ДАННЫЕ!AB23,1,0)</f>
        <v>1</v>
      </c>
      <c r="AC95" s="67">
        <f>IF(ДАННЫЕ!AC22=ДАННЫЕ!AC23,1,0)</f>
        <v>1</v>
      </c>
    </row>
    <row r="96" spans="1:29" x14ac:dyDescent="0.25">
      <c r="A96" s="18">
        <f t="shared" si="0"/>
        <v>22</v>
      </c>
      <c r="B96" s="18">
        <f>IF(ДАННЫЕ!B23=ДАННЫЕ!B24,1,0)</f>
        <v>1</v>
      </c>
      <c r="C96" s="18">
        <f>IF(ДАННЫЕ!C23=ДАННЫЕ!C24,1,0)</f>
        <v>1</v>
      </c>
      <c r="D96" s="18">
        <f>IF(ДАННЫЕ!D23=ДАННЫЕ!D24,1,0)</f>
        <v>1</v>
      </c>
      <c r="E96" s="18">
        <f>IF(ДАННЫЕ!E23=ДАННЫЕ!E24,1,0)</f>
        <v>1</v>
      </c>
      <c r="F96" s="18">
        <f>IF(ДАННЫЕ!F23=ДАННЫЕ!F24,1,0)</f>
        <v>1</v>
      </c>
      <c r="G96" s="18">
        <f>IF(ДАННЫЕ!G23=ДАННЫЕ!G24,1,0)</f>
        <v>1</v>
      </c>
      <c r="H96" s="18">
        <f>IF(ДАННЫЕ!H23=ДАННЫЕ!H24,1,0)</f>
        <v>1</v>
      </c>
      <c r="I96" s="18"/>
      <c r="J96" s="18"/>
      <c r="K96" s="18"/>
      <c r="L96" s="18">
        <f>IF(ДАННЫЕ!L23=ДАННЫЕ!L24,1,0)</f>
        <v>1</v>
      </c>
      <c r="M96" s="18">
        <f>IF(ДАННЫЕ!M23=ДАННЫЕ!M24,1,0)</f>
        <v>1</v>
      </c>
      <c r="N96" s="18">
        <f>IF(ДАННЫЕ!N23=ДАННЫЕ!N24,1,0)</f>
        <v>1</v>
      </c>
      <c r="O96" s="18">
        <f>IF(ДАННЫЕ!O23=ДАННЫЕ!O24,1,0)</f>
        <v>1</v>
      </c>
      <c r="P96" s="18">
        <f>IF(ДАННЫЕ!P23=ДАННЫЕ!P24,1,0)</f>
        <v>1</v>
      </c>
      <c r="Q96" s="18">
        <f>IF(ДАННЫЕ!Q23=ДАННЫЕ!Q24,1,0)</f>
        <v>1</v>
      </c>
      <c r="R96" s="18">
        <f>IF(ДАННЫЕ!R23=ДАННЫЕ!R24,1,0)</f>
        <v>1</v>
      </c>
      <c r="S96" s="18">
        <f>IF(ДАННЫЕ!S23=ДАННЫЕ!S24,1,0)</f>
        <v>1</v>
      </c>
      <c r="T96" s="18">
        <f>IF(ДАННЫЕ!T23=ДАННЫЕ!T24,1,0)</f>
        <v>1</v>
      </c>
      <c r="U96" s="18">
        <f>IF(ДАННЫЕ!U23=ДАННЫЕ!U24,1,0)</f>
        <v>1</v>
      </c>
      <c r="V96" s="18">
        <f>IF(ДАННЫЕ!V23=ДАННЫЕ!V24,1,0)</f>
        <v>1</v>
      </c>
      <c r="W96" s="18">
        <f>IF(ДАННЫЕ!W23=ДАННЫЕ!W24,1,0)</f>
        <v>1</v>
      </c>
      <c r="X96" s="18">
        <f>IF(ДАННЫЕ!X23=ДАННЫЕ!X24,1,0)</f>
        <v>1</v>
      </c>
      <c r="Y96" s="18">
        <f>IF(ДАННЫЕ!Y23=ДАННЫЕ!Y24,1,0)</f>
        <v>1</v>
      </c>
      <c r="Z96" s="18">
        <f>IF(ДАННЫЕ!Z23=ДАННЫЕ!Z24,1,0)</f>
        <v>1</v>
      </c>
      <c r="AA96" s="18">
        <f>IF(ДАННЫЕ!AA23=ДАННЫЕ!AA24,1,0)</f>
        <v>1</v>
      </c>
      <c r="AB96" s="18">
        <f>IF(ДАННЫЕ!AB23=ДАННЫЕ!AB24,1,0)</f>
        <v>1</v>
      </c>
      <c r="AC96" s="67">
        <f>IF(ДАННЫЕ!AC23=ДАННЫЕ!AC24,1,0)</f>
        <v>1</v>
      </c>
    </row>
    <row r="97" spans="1:29" x14ac:dyDescent="0.25">
      <c r="A97" s="18">
        <f t="shared" si="0"/>
        <v>23</v>
      </c>
      <c r="B97" s="18">
        <f>IF(ДАННЫЕ!B24=ДАННЫЕ!B25,1,0)</f>
        <v>1</v>
      </c>
      <c r="C97" s="18">
        <f>IF(ДАННЫЕ!C24=ДАННЫЕ!C25,1,0)</f>
        <v>1</v>
      </c>
      <c r="D97" s="18">
        <f>IF(ДАННЫЕ!D24=ДАННЫЕ!D25,1,0)</f>
        <v>1</v>
      </c>
      <c r="E97" s="18">
        <f>IF(ДАННЫЕ!E24=ДАННЫЕ!E25,1,0)</f>
        <v>1</v>
      </c>
      <c r="F97" s="18">
        <f>IF(ДАННЫЕ!F24=ДАННЫЕ!F25,1,0)</f>
        <v>1</v>
      </c>
      <c r="G97" s="18">
        <f>IF(ДАННЫЕ!G24=ДАННЫЕ!G25,1,0)</f>
        <v>1</v>
      </c>
      <c r="H97" s="18">
        <f>IF(ДАННЫЕ!H24=ДАННЫЕ!H25,1,0)</f>
        <v>1</v>
      </c>
      <c r="I97" s="18"/>
      <c r="J97" s="18"/>
      <c r="K97" s="18"/>
      <c r="L97" s="18">
        <f>IF(ДАННЫЕ!L24=ДАННЫЕ!L25,1,0)</f>
        <v>1</v>
      </c>
      <c r="M97" s="18">
        <f>IF(ДАННЫЕ!M24=ДАННЫЕ!M25,1,0)</f>
        <v>1</v>
      </c>
      <c r="N97" s="18">
        <f>IF(ДАННЫЕ!N24=ДАННЫЕ!N25,1,0)</f>
        <v>1</v>
      </c>
      <c r="O97" s="18">
        <f>IF(ДАННЫЕ!O24=ДАННЫЕ!O25,1,0)</f>
        <v>1</v>
      </c>
      <c r="P97" s="18">
        <f>IF(ДАННЫЕ!P24=ДАННЫЕ!P25,1,0)</f>
        <v>1</v>
      </c>
      <c r="Q97" s="18">
        <f>IF(ДАННЫЕ!Q24=ДАННЫЕ!Q25,1,0)</f>
        <v>1</v>
      </c>
      <c r="R97" s="18">
        <f>IF(ДАННЫЕ!R24=ДАННЫЕ!R25,1,0)</f>
        <v>1</v>
      </c>
      <c r="S97" s="18">
        <f>IF(ДАННЫЕ!S24=ДАННЫЕ!S25,1,0)</f>
        <v>1</v>
      </c>
      <c r="T97" s="18">
        <f>IF(ДАННЫЕ!T24=ДАННЫЕ!T25,1,0)</f>
        <v>1</v>
      </c>
      <c r="U97" s="18">
        <f>IF(ДАННЫЕ!U24=ДАННЫЕ!U25,1,0)</f>
        <v>1</v>
      </c>
      <c r="V97" s="18">
        <f>IF(ДАННЫЕ!V24=ДАННЫЕ!V25,1,0)</f>
        <v>1</v>
      </c>
      <c r="W97" s="18">
        <f>IF(ДАННЫЕ!W24=ДАННЫЕ!W25,1,0)</f>
        <v>1</v>
      </c>
      <c r="X97" s="18">
        <f>IF(ДАННЫЕ!X24=ДАННЫЕ!X25,1,0)</f>
        <v>1</v>
      </c>
      <c r="Y97" s="18">
        <f>IF(ДАННЫЕ!Y24=ДАННЫЕ!Y25,1,0)</f>
        <v>1</v>
      </c>
      <c r="Z97" s="18">
        <f>IF(ДАННЫЕ!Z24=ДАННЫЕ!Z25,1,0)</f>
        <v>1</v>
      </c>
      <c r="AA97" s="18">
        <f>IF(ДАННЫЕ!AA24=ДАННЫЕ!AA25,1,0)</f>
        <v>1</v>
      </c>
      <c r="AB97" s="18">
        <f>IF(ДАННЫЕ!AB24=ДАННЫЕ!AB25,1,0)</f>
        <v>1</v>
      </c>
      <c r="AC97" s="67">
        <f>IF(ДАННЫЕ!AC24=ДАННЫЕ!AC25,1,0)</f>
        <v>1</v>
      </c>
    </row>
    <row r="98" spans="1:29" x14ac:dyDescent="0.25">
      <c r="A98" s="18">
        <f t="shared" si="0"/>
        <v>24</v>
      </c>
      <c r="B98" s="18">
        <f>IF(ДАННЫЕ!B25=ДАННЫЕ!B26,1,0)</f>
        <v>1</v>
      </c>
      <c r="C98" s="18">
        <f>IF(ДАННЫЕ!C25=ДАННЫЕ!C26,1,0)</f>
        <v>1</v>
      </c>
      <c r="D98" s="18">
        <f>IF(ДАННЫЕ!D25=ДАННЫЕ!D26,1,0)</f>
        <v>1</v>
      </c>
      <c r="E98" s="18">
        <f>IF(ДАННЫЕ!E25=ДАННЫЕ!E26,1,0)</f>
        <v>1</v>
      </c>
      <c r="F98" s="18">
        <f>IF(ДАННЫЕ!F25=ДАННЫЕ!F26,1,0)</f>
        <v>1</v>
      </c>
      <c r="G98" s="18">
        <f>IF(ДАННЫЕ!G25=ДАННЫЕ!G26,1,0)</f>
        <v>1</v>
      </c>
      <c r="H98" s="18">
        <f>IF(ДАННЫЕ!H25=ДАННЫЕ!H26,1,0)</f>
        <v>1</v>
      </c>
      <c r="I98" s="18"/>
      <c r="J98" s="18"/>
      <c r="K98" s="18"/>
      <c r="L98" s="18">
        <f>IF(ДАННЫЕ!L25=ДАННЫЕ!L26,1,0)</f>
        <v>1</v>
      </c>
      <c r="M98" s="18">
        <f>IF(ДАННЫЕ!M25=ДАННЫЕ!M26,1,0)</f>
        <v>1</v>
      </c>
      <c r="N98" s="18">
        <f>IF(ДАННЫЕ!N25=ДАННЫЕ!N26,1,0)</f>
        <v>1</v>
      </c>
      <c r="O98" s="18">
        <f>IF(ДАННЫЕ!O25=ДАННЫЕ!O26,1,0)</f>
        <v>1</v>
      </c>
      <c r="P98" s="18">
        <f>IF(ДАННЫЕ!P25=ДАННЫЕ!P26,1,0)</f>
        <v>1</v>
      </c>
      <c r="Q98" s="18">
        <f>IF(ДАННЫЕ!Q25=ДАННЫЕ!Q26,1,0)</f>
        <v>1</v>
      </c>
      <c r="R98" s="18">
        <f>IF(ДАННЫЕ!R25=ДАННЫЕ!R26,1,0)</f>
        <v>1</v>
      </c>
      <c r="S98" s="18">
        <f>IF(ДАННЫЕ!S25=ДАННЫЕ!S26,1,0)</f>
        <v>1</v>
      </c>
      <c r="T98" s="18">
        <f>IF(ДАННЫЕ!T25=ДАННЫЕ!T26,1,0)</f>
        <v>1</v>
      </c>
      <c r="U98" s="18">
        <f>IF(ДАННЫЕ!U25=ДАННЫЕ!U26,1,0)</f>
        <v>1</v>
      </c>
      <c r="V98" s="18">
        <f>IF(ДАННЫЕ!V25=ДАННЫЕ!V26,1,0)</f>
        <v>1</v>
      </c>
      <c r="W98" s="18">
        <f>IF(ДАННЫЕ!W25=ДАННЫЕ!W26,1,0)</f>
        <v>1</v>
      </c>
      <c r="X98" s="18">
        <f>IF(ДАННЫЕ!X25=ДАННЫЕ!X26,1,0)</f>
        <v>1</v>
      </c>
      <c r="Y98" s="18">
        <f>IF(ДАННЫЕ!Y25=ДАННЫЕ!Y26,1,0)</f>
        <v>1</v>
      </c>
      <c r="Z98" s="18">
        <f>IF(ДАННЫЕ!Z25=ДАННЫЕ!Z26,1,0)</f>
        <v>1</v>
      </c>
      <c r="AA98" s="18">
        <f>IF(ДАННЫЕ!AA25=ДАННЫЕ!AA26,1,0)</f>
        <v>1</v>
      </c>
      <c r="AB98" s="18">
        <f>IF(ДАННЫЕ!AB25=ДАННЫЕ!AB26,1,0)</f>
        <v>1</v>
      </c>
      <c r="AC98" s="67">
        <f>IF(ДАННЫЕ!AC25=ДАННЫЕ!AC26,1,0)</f>
        <v>1</v>
      </c>
    </row>
    <row r="99" spans="1:29" x14ac:dyDescent="0.25">
      <c r="A99" s="18">
        <f t="shared" si="0"/>
        <v>25</v>
      </c>
      <c r="B99" s="18">
        <f>IF(ДАННЫЕ!B26=ДАННЫЕ!B27,1,0)</f>
        <v>1</v>
      </c>
      <c r="C99" s="18">
        <f>IF(ДАННЫЕ!C26=ДАННЫЕ!C27,1,0)</f>
        <v>1</v>
      </c>
      <c r="D99" s="18">
        <f>IF(ДАННЫЕ!D26=ДАННЫЕ!D27,1,0)</f>
        <v>1</v>
      </c>
      <c r="E99" s="18">
        <f>IF(ДАННЫЕ!E26=ДАННЫЕ!E27,1,0)</f>
        <v>1</v>
      </c>
      <c r="F99" s="18">
        <f>IF(ДАННЫЕ!F26=ДАННЫЕ!F27,1,0)</f>
        <v>1</v>
      </c>
      <c r="G99" s="18">
        <f>IF(ДАННЫЕ!G26=ДАННЫЕ!G27,1,0)</f>
        <v>1</v>
      </c>
      <c r="H99" s="18">
        <f>IF(ДАННЫЕ!H26=ДАННЫЕ!H27,1,0)</f>
        <v>1</v>
      </c>
      <c r="I99" s="18"/>
      <c r="J99" s="18"/>
      <c r="K99" s="18"/>
      <c r="L99" s="18">
        <f>IF(ДАННЫЕ!L26=ДАННЫЕ!L27,1,0)</f>
        <v>1</v>
      </c>
      <c r="M99" s="18">
        <f>IF(ДАННЫЕ!M26=ДАННЫЕ!M27,1,0)</f>
        <v>1</v>
      </c>
      <c r="N99" s="18">
        <f>IF(ДАННЫЕ!N26=ДАННЫЕ!N27,1,0)</f>
        <v>1</v>
      </c>
      <c r="O99" s="18">
        <f>IF(ДАННЫЕ!O26=ДАННЫЕ!O27,1,0)</f>
        <v>1</v>
      </c>
      <c r="P99" s="18">
        <f>IF(ДАННЫЕ!P26=ДАННЫЕ!P27,1,0)</f>
        <v>1</v>
      </c>
      <c r="Q99" s="18">
        <f>IF(ДАННЫЕ!Q26=ДАННЫЕ!Q27,1,0)</f>
        <v>1</v>
      </c>
      <c r="R99" s="18">
        <f>IF(ДАННЫЕ!R26=ДАННЫЕ!R27,1,0)</f>
        <v>1</v>
      </c>
      <c r="S99" s="18">
        <f>IF(ДАННЫЕ!S26=ДАННЫЕ!S27,1,0)</f>
        <v>1</v>
      </c>
      <c r="T99" s="18">
        <f>IF(ДАННЫЕ!T26=ДАННЫЕ!T27,1,0)</f>
        <v>1</v>
      </c>
      <c r="U99" s="18">
        <f>IF(ДАННЫЕ!U26=ДАННЫЕ!U27,1,0)</f>
        <v>1</v>
      </c>
      <c r="V99" s="18">
        <f>IF(ДАННЫЕ!V26=ДАННЫЕ!V27,1,0)</f>
        <v>1</v>
      </c>
      <c r="W99" s="18">
        <f>IF(ДАННЫЕ!W26=ДАННЫЕ!W27,1,0)</f>
        <v>1</v>
      </c>
      <c r="X99" s="18">
        <f>IF(ДАННЫЕ!X26=ДАННЫЕ!X27,1,0)</f>
        <v>1</v>
      </c>
      <c r="Y99" s="18">
        <f>IF(ДАННЫЕ!Y26=ДАННЫЕ!Y27,1,0)</f>
        <v>1</v>
      </c>
      <c r="Z99" s="18">
        <f>IF(ДАННЫЕ!Z26=ДАННЫЕ!Z27,1,0)</f>
        <v>1</v>
      </c>
      <c r="AA99" s="18">
        <f>IF(ДАННЫЕ!AA26=ДАННЫЕ!AA27,1,0)</f>
        <v>1</v>
      </c>
      <c r="AB99" s="18">
        <f>IF(ДАННЫЕ!AB26=ДАННЫЕ!AB27,1,0)</f>
        <v>1</v>
      </c>
      <c r="AC99" s="67">
        <f>IF(ДАННЫЕ!AC26=ДАННЫЕ!AC27,1,0)</f>
        <v>1</v>
      </c>
    </row>
    <row r="100" spans="1:29" x14ac:dyDescent="0.25">
      <c r="A100" s="18">
        <f t="shared" si="0"/>
        <v>26</v>
      </c>
      <c r="B100" s="18">
        <f>IF(ДАННЫЕ!B27=ДАННЫЕ!B28,1,0)</f>
        <v>1</v>
      </c>
      <c r="C100" s="18">
        <f>IF(ДАННЫЕ!C27=ДАННЫЕ!C28,1,0)</f>
        <v>1</v>
      </c>
      <c r="D100" s="18">
        <f>IF(ДАННЫЕ!D27=ДАННЫЕ!D28,1,0)</f>
        <v>1</v>
      </c>
      <c r="E100" s="18">
        <f>IF(ДАННЫЕ!E27=ДАННЫЕ!E28,1,0)</f>
        <v>1</v>
      </c>
      <c r="F100" s="18">
        <f>IF(ДАННЫЕ!F27=ДАННЫЕ!F28,1,0)</f>
        <v>1</v>
      </c>
      <c r="G100" s="18">
        <f>IF(ДАННЫЕ!G27=ДАННЫЕ!G28,1,0)</f>
        <v>1</v>
      </c>
      <c r="H100" s="18">
        <f>IF(ДАННЫЕ!H27=ДАННЫЕ!H28,1,0)</f>
        <v>1</v>
      </c>
      <c r="I100" s="18"/>
      <c r="J100" s="18"/>
      <c r="K100" s="18"/>
      <c r="L100" s="18">
        <f>IF(ДАННЫЕ!L27=ДАННЫЕ!L28,1,0)</f>
        <v>1</v>
      </c>
      <c r="M100" s="18">
        <f>IF(ДАННЫЕ!M27=ДАННЫЕ!M28,1,0)</f>
        <v>1</v>
      </c>
      <c r="N100" s="18">
        <f>IF(ДАННЫЕ!N27=ДАННЫЕ!N28,1,0)</f>
        <v>1</v>
      </c>
      <c r="O100" s="18">
        <f>IF(ДАННЫЕ!O27=ДАННЫЕ!O28,1,0)</f>
        <v>1</v>
      </c>
      <c r="P100" s="18">
        <f>IF(ДАННЫЕ!P27=ДАННЫЕ!P28,1,0)</f>
        <v>1</v>
      </c>
      <c r="Q100" s="18">
        <f>IF(ДАННЫЕ!Q27=ДАННЫЕ!Q28,1,0)</f>
        <v>1</v>
      </c>
      <c r="R100" s="18">
        <f>IF(ДАННЫЕ!R27=ДАННЫЕ!R28,1,0)</f>
        <v>1</v>
      </c>
      <c r="S100" s="18">
        <f>IF(ДАННЫЕ!S27=ДАННЫЕ!S28,1,0)</f>
        <v>1</v>
      </c>
      <c r="T100" s="18">
        <f>IF(ДАННЫЕ!T27=ДАННЫЕ!T28,1,0)</f>
        <v>1</v>
      </c>
      <c r="U100" s="18">
        <f>IF(ДАННЫЕ!U27=ДАННЫЕ!U28,1,0)</f>
        <v>1</v>
      </c>
      <c r="V100" s="18">
        <f>IF(ДАННЫЕ!V27=ДАННЫЕ!V28,1,0)</f>
        <v>1</v>
      </c>
      <c r="W100" s="18">
        <f>IF(ДАННЫЕ!W27=ДАННЫЕ!W28,1,0)</f>
        <v>1</v>
      </c>
      <c r="X100" s="18">
        <f>IF(ДАННЫЕ!X27=ДАННЫЕ!X28,1,0)</f>
        <v>1</v>
      </c>
      <c r="Y100" s="18">
        <f>IF(ДАННЫЕ!Y27=ДАННЫЕ!Y28,1,0)</f>
        <v>1</v>
      </c>
      <c r="Z100" s="18">
        <f>IF(ДАННЫЕ!Z27=ДАННЫЕ!Z28,1,0)</f>
        <v>1</v>
      </c>
      <c r="AA100" s="18">
        <f>IF(ДАННЫЕ!AA27=ДАННЫЕ!AA28,1,0)</f>
        <v>1</v>
      </c>
      <c r="AB100" s="18">
        <f>IF(ДАННЫЕ!AB27=ДАННЫЕ!AB28,1,0)</f>
        <v>1</v>
      </c>
      <c r="AC100" s="67">
        <f>IF(ДАННЫЕ!AC27=ДАННЫЕ!AC28,1,0)</f>
        <v>1</v>
      </c>
    </row>
    <row r="101" spans="1:29" x14ac:dyDescent="0.25">
      <c r="A101" s="18">
        <f t="shared" si="0"/>
        <v>27</v>
      </c>
      <c r="B101" s="18">
        <f>IF(ДАННЫЕ!B28=ДАННЫЕ!B29,1,0)</f>
        <v>1</v>
      </c>
      <c r="C101" s="18">
        <f>IF(ДАННЫЕ!C28=ДАННЫЕ!C29,1,0)</f>
        <v>1</v>
      </c>
      <c r="D101" s="18">
        <f>IF(ДАННЫЕ!D28=ДАННЫЕ!D29,1,0)</f>
        <v>1</v>
      </c>
      <c r="E101" s="18">
        <f>IF(ДАННЫЕ!E28=ДАННЫЕ!E29,1,0)</f>
        <v>1</v>
      </c>
      <c r="F101" s="18">
        <f>IF(ДАННЫЕ!F28=ДАННЫЕ!F29,1,0)</f>
        <v>1</v>
      </c>
      <c r="G101" s="18">
        <f>IF(ДАННЫЕ!G28=ДАННЫЕ!G29,1,0)</f>
        <v>1</v>
      </c>
      <c r="H101" s="18">
        <f>IF(ДАННЫЕ!H28=ДАННЫЕ!H29,1,0)</f>
        <v>1</v>
      </c>
      <c r="I101" s="18"/>
      <c r="J101" s="18"/>
      <c r="K101" s="18"/>
      <c r="L101" s="18">
        <f>IF(ДАННЫЕ!L28=ДАННЫЕ!L29,1,0)</f>
        <v>1</v>
      </c>
      <c r="M101" s="18">
        <f>IF(ДАННЫЕ!M28=ДАННЫЕ!M29,1,0)</f>
        <v>1</v>
      </c>
      <c r="N101" s="18">
        <f>IF(ДАННЫЕ!N28=ДАННЫЕ!N29,1,0)</f>
        <v>1</v>
      </c>
      <c r="O101" s="18">
        <f>IF(ДАННЫЕ!O28=ДАННЫЕ!O29,1,0)</f>
        <v>1</v>
      </c>
      <c r="P101" s="18">
        <f>IF(ДАННЫЕ!P28=ДАННЫЕ!P29,1,0)</f>
        <v>1</v>
      </c>
      <c r="Q101" s="18">
        <f>IF(ДАННЫЕ!Q28=ДАННЫЕ!Q29,1,0)</f>
        <v>1</v>
      </c>
      <c r="R101" s="18">
        <f>IF(ДАННЫЕ!R28=ДАННЫЕ!R29,1,0)</f>
        <v>1</v>
      </c>
      <c r="S101" s="18">
        <f>IF(ДАННЫЕ!S28=ДАННЫЕ!S29,1,0)</f>
        <v>1</v>
      </c>
      <c r="T101" s="18">
        <f>IF(ДАННЫЕ!T28=ДАННЫЕ!T29,1,0)</f>
        <v>1</v>
      </c>
      <c r="U101" s="18">
        <f>IF(ДАННЫЕ!U28=ДАННЫЕ!U29,1,0)</f>
        <v>1</v>
      </c>
      <c r="V101" s="18">
        <f>IF(ДАННЫЕ!V28=ДАННЫЕ!V29,1,0)</f>
        <v>1</v>
      </c>
      <c r="W101" s="18">
        <f>IF(ДАННЫЕ!W28=ДАННЫЕ!W29,1,0)</f>
        <v>1</v>
      </c>
      <c r="X101" s="18">
        <f>IF(ДАННЫЕ!X28=ДАННЫЕ!X29,1,0)</f>
        <v>1</v>
      </c>
      <c r="Y101" s="18">
        <f>IF(ДАННЫЕ!Y28=ДАННЫЕ!Y29,1,0)</f>
        <v>1</v>
      </c>
      <c r="Z101" s="18">
        <f>IF(ДАННЫЕ!Z28=ДАННЫЕ!Z29,1,0)</f>
        <v>1</v>
      </c>
      <c r="AA101" s="18">
        <f>IF(ДАННЫЕ!AA28=ДАННЫЕ!AA29,1,0)</f>
        <v>1</v>
      </c>
      <c r="AB101" s="18">
        <f>IF(ДАННЫЕ!AB28=ДАННЫЕ!AB29,1,0)</f>
        <v>1</v>
      </c>
      <c r="AC101" s="67">
        <f>IF(ДАННЫЕ!AC28=ДАННЫЕ!AC29,1,0)</f>
        <v>1</v>
      </c>
    </row>
    <row r="102" spans="1:29" x14ac:dyDescent="0.25">
      <c r="A102" s="18">
        <f t="shared" si="0"/>
        <v>28</v>
      </c>
      <c r="B102" s="18">
        <f>IF(ДАННЫЕ!B29=ДАННЫЕ!B30,1,0)</f>
        <v>1</v>
      </c>
      <c r="C102" s="18">
        <f>IF(ДАННЫЕ!C29=ДАННЫЕ!C30,1,0)</f>
        <v>1</v>
      </c>
      <c r="D102" s="18">
        <f>IF(ДАННЫЕ!D29=ДАННЫЕ!D30,1,0)</f>
        <v>1</v>
      </c>
      <c r="E102" s="18">
        <f>IF(ДАННЫЕ!E29=ДАННЫЕ!E30,1,0)</f>
        <v>1</v>
      </c>
      <c r="F102" s="18">
        <f>IF(ДАННЫЕ!F29=ДАННЫЕ!F30,1,0)</f>
        <v>1</v>
      </c>
      <c r="G102" s="18">
        <f>IF(ДАННЫЕ!G29=ДАННЫЕ!G30,1,0)</f>
        <v>1</v>
      </c>
      <c r="H102" s="18">
        <f>IF(ДАННЫЕ!H29=ДАННЫЕ!H30,1,0)</f>
        <v>1</v>
      </c>
      <c r="I102" s="18"/>
      <c r="J102" s="18"/>
      <c r="K102" s="18"/>
      <c r="L102" s="18">
        <f>IF(ДАННЫЕ!L29=ДАННЫЕ!L30,1,0)</f>
        <v>1</v>
      </c>
      <c r="M102" s="18">
        <f>IF(ДАННЫЕ!M29=ДАННЫЕ!M30,1,0)</f>
        <v>1</v>
      </c>
      <c r="N102" s="18">
        <f>IF(ДАННЫЕ!N29=ДАННЫЕ!N30,1,0)</f>
        <v>1</v>
      </c>
      <c r="O102" s="18">
        <f>IF(ДАННЫЕ!O29=ДАННЫЕ!O30,1,0)</f>
        <v>1</v>
      </c>
      <c r="P102" s="18">
        <f>IF(ДАННЫЕ!P29=ДАННЫЕ!P30,1,0)</f>
        <v>1</v>
      </c>
      <c r="Q102" s="18">
        <f>IF(ДАННЫЕ!Q29=ДАННЫЕ!Q30,1,0)</f>
        <v>1</v>
      </c>
      <c r="R102" s="18">
        <f>IF(ДАННЫЕ!R29=ДАННЫЕ!R30,1,0)</f>
        <v>1</v>
      </c>
      <c r="S102" s="18">
        <f>IF(ДАННЫЕ!S29=ДАННЫЕ!S30,1,0)</f>
        <v>1</v>
      </c>
      <c r="T102" s="18">
        <f>IF(ДАННЫЕ!T29=ДАННЫЕ!T30,1,0)</f>
        <v>1</v>
      </c>
      <c r="U102" s="18">
        <f>IF(ДАННЫЕ!U29=ДАННЫЕ!U30,1,0)</f>
        <v>1</v>
      </c>
      <c r="V102" s="18">
        <f>IF(ДАННЫЕ!V29=ДАННЫЕ!V30,1,0)</f>
        <v>1</v>
      </c>
      <c r="W102" s="18">
        <f>IF(ДАННЫЕ!W29=ДАННЫЕ!W30,1,0)</f>
        <v>1</v>
      </c>
      <c r="X102" s="18">
        <f>IF(ДАННЫЕ!X29=ДАННЫЕ!X30,1,0)</f>
        <v>1</v>
      </c>
      <c r="Y102" s="18">
        <f>IF(ДАННЫЕ!Y29=ДАННЫЕ!Y30,1,0)</f>
        <v>1</v>
      </c>
      <c r="Z102" s="18">
        <f>IF(ДАННЫЕ!Z29=ДАННЫЕ!Z30,1,0)</f>
        <v>1</v>
      </c>
      <c r="AA102" s="18">
        <f>IF(ДАННЫЕ!AA29=ДАННЫЕ!AA30,1,0)</f>
        <v>1</v>
      </c>
      <c r="AB102" s="18">
        <f>IF(ДАННЫЕ!AB29=ДАННЫЕ!AB30,1,0)</f>
        <v>1</v>
      </c>
      <c r="AC102" s="67">
        <f>IF(ДАННЫЕ!AC29=ДАННЫЕ!AC30,1,0)</f>
        <v>1</v>
      </c>
    </row>
    <row r="103" spans="1:29" x14ac:dyDescent="0.25">
      <c r="A103" s="18">
        <f t="shared" si="0"/>
        <v>29</v>
      </c>
      <c r="B103" s="18">
        <f>IF(ДАННЫЕ!B30=ДАННЫЕ!B31,1,0)</f>
        <v>1</v>
      </c>
      <c r="C103" s="18">
        <f>IF(ДАННЫЕ!C30=ДАННЫЕ!C31,1,0)</f>
        <v>1</v>
      </c>
      <c r="D103" s="18">
        <f>IF(ДАННЫЕ!D30=ДАННЫЕ!D31,1,0)</f>
        <v>1</v>
      </c>
      <c r="E103" s="18">
        <f>IF(ДАННЫЕ!E30=ДАННЫЕ!E31,1,0)</f>
        <v>1</v>
      </c>
      <c r="F103" s="18">
        <f>IF(ДАННЫЕ!F30=ДАННЫЕ!F31,1,0)</f>
        <v>1</v>
      </c>
      <c r="G103" s="18">
        <f>IF(ДАННЫЕ!G30=ДАННЫЕ!G31,1,0)</f>
        <v>1</v>
      </c>
      <c r="H103" s="18">
        <f>IF(ДАННЫЕ!H30=ДАННЫЕ!H31,1,0)</f>
        <v>1</v>
      </c>
      <c r="I103" s="18"/>
      <c r="J103" s="18"/>
      <c r="K103" s="18"/>
      <c r="L103" s="18">
        <f>IF(ДАННЫЕ!L30=ДАННЫЕ!L31,1,0)</f>
        <v>1</v>
      </c>
      <c r="M103" s="18">
        <f>IF(ДАННЫЕ!M30=ДАННЫЕ!M31,1,0)</f>
        <v>1</v>
      </c>
      <c r="N103" s="18">
        <f>IF(ДАННЫЕ!N30=ДАННЫЕ!N31,1,0)</f>
        <v>1</v>
      </c>
      <c r="O103" s="18">
        <f>IF(ДАННЫЕ!O30=ДАННЫЕ!O31,1,0)</f>
        <v>1</v>
      </c>
      <c r="P103" s="18">
        <f>IF(ДАННЫЕ!P30=ДАННЫЕ!P31,1,0)</f>
        <v>1</v>
      </c>
      <c r="Q103" s="18">
        <f>IF(ДАННЫЕ!Q30=ДАННЫЕ!Q31,1,0)</f>
        <v>1</v>
      </c>
      <c r="R103" s="18">
        <f>IF(ДАННЫЕ!R30=ДАННЫЕ!R31,1,0)</f>
        <v>1</v>
      </c>
      <c r="S103" s="18">
        <f>IF(ДАННЫЕ!S30=ДАННЫЕ!S31,1,0)</f>
        <v>1</v>
      </c>
      <c r="T103" s="18">
        <f>IF(ДАННЫЕ!T30=ДАННЫЕ!T31,1,0)</f>
        <v>1</v>
      </c>
      <c r="U103" s="18">
        <f>IF(ДАННЫЕ!U30=ДАННЫЕ!U31,1,0)</f>
        <v>1</v>
      </c>
      <c r="V103" s="18">
        <f>IF(ДАННЫЕ!V30=ДАННЫЕ!V31,1,0)</f>
        <v>1</v>
      </c>
      <c r="W103" s="18">
        <f>IF(ДАННЫЕ!W30=ДАННЫЕ!W31,1,0)</f>
        <v>1</v>
      </c>
      <c r="X103" s="18">
        <f>IF(ДАННЫЕ!X30=ДАННЫЕ!X31,1,0)</f>
        <v>1</v>
      </c>
      <c r="Y103" s="18">
        <f>IF(ДАННЫЕ!Y30=ДАННЫЕ!Y31,1,0)</f>
        <v>1</v>
      </c>
      <c r="Z103" s="18">
        <f>IF(ДАННЫЕ!Z30=ДАННЫЕ!Z31,1,0)</f>
        <v>1</v>
      </c>
      <c r="AA103" s="18">
        <f>IF(ДАННЫЕ!AA30=ДАННЫЕ!AA31,1,0)</f>
        <v>1</v>
      </c>
      <c r="AB103" s="18">
        <f>IF(ДАННЫЕ!AB30=ДАННЫЕ!AB31,1,0)</f>
        <v>1</v>
      </c>
      <c r="AC103" s="67">
        <f>IF(ДАННЫЕ!AC30=ДАННЫЕ!AC31,1,0)</f>
        <v>1</v>
      </c>
    </row>
    <row r="104" spans="1:29" x14ac:dyDescent="0.25">
      <c r="A104" s="18">
        <f t="shared" si="0"/>
        <v>30</v>
      </c>
      <c r="B104" s="18">
        <f>IF(ДАННЫЕ!B31=ДАННЫЕ!B32,1,0)</f>
        <v>1</v>
      </c>
      <c r="C104" s="18">
        <f>IF(ДАННЫЕ!C31=ДАННЫЕ!C32,1,0)</f>
        <v>1</v>
      </c>
      <c r="D104" s="18">
        <f>IF(ДАННЫЕ!D31=ДАННЫЕ!D32,1,0)</f>
        <v>1</v>
      </c>
      <c r="E104" s="18">
        <f>IF(ДАННЫЕ!E31=ДАННЫЕ!E32,1,0)</f>
        <v>1</v>
      </c>
      <c r="F104" s="18">
        <f>IF(ДАННЫЕ!F31=ДАННЫЕ!F32,1,0)</f>
        <v>1</v>
      </c>
      <c r="G104" s="18">
        <f>IF(ДАННЫЕ!G31=ДАННЫЕ!G32,1,0)</f>
        <v>1</v>
      </c>
      <c r="H104" s="18">
        <f>IF(ДАННЫЕ!H31=ДАННЫЕ!H32,1,0)</f>
        <v>1</v>
      </c>
      <c r="I104" s="18"/>
      <c r="J104" s="18"/>
      <c r="K104" s="18"/>
      <c r="L104" s="18">
        <f>IF(ДАННЫЕ!L31=ДАННЫЕ!L32,1,0)</f>
        <v>1</v>
      </c>
      <c r="M104" s="18">
        <f>IF(ДАННЫЕ!M31=ДАННЫЕ!M32,1,0)</f>
        <v>1</v>
      </c>
      <c r="N104" s="18">
        <f>IF(ДАННЫЕ!N31=ДАННЫЕ!N32,1,0)</f>
        <v>1</v>
      </c>
      <c r="O104" s="18">
        <f>IF(ДАННЫЕ!O31=ДАННЫЕ!O32,1,0)</f>
        <v>1</v>
      </c>
      <c r="P104" s="18">
        <f>IF(ДАННЫЕ!P31=ДАННЫЕ!P32,1,0)</f>
        <v>1</v>
      </c>
      <c r="Q104" s="18">
        <f>IF(ДАННЫЕ!Q31=ДАННЫЕ!Q32,1,0)</f>
        <v>1</v>
      </c>
      <c r="R104" s="18">
        <f>IF(ДАННЫЕ!R31=ДАННЫЕ!R32,1,0)</f>
        <v>1</v>
      </c>
      <c r="S104" s="18">
        <f>IF(ДАННЫЕ!S31=ДАННЫЕ!S32,1,0)</f>
        <v>1</v>
      </c>
      <c r="T104" s="18">
        <f>IF(ДАННЫЕ!T31=ДАННЫЕ!T32,1,0)</f>
        <v>1</v>
      </c>
      <c r="U104" s="18">
        <f>IF(ДАННЫЕ!U31=ДАННЫЕ!U32,1,0)</f>
        <v>1</v>
      </c>
      <c r="V104" s="18">
        <f>IF(ДАННЫЕ!V31=ДАННЫЕ!V32,1,0)</f>
        <v>1</v>
      </c>
      <c r="W104" s="18">
        <f>IF(ДАННЫЕ!W31=ДАННЫЕ!W32,1,0)</f>
        <v>1</v>
      </c>
      <c r="X104" s="18">
        <f>IF(ДАННЫЕ!X31=ДАННЫЕ!X32,1,0)</f>
        <v>1</v>
      </c>
      <c r="Y104" s="18">
        <f>IF(ДАННЫЕ!Y31=ДАННЫЕ!Y32,1,0)</f>
        <v>1</v>
      </c>
      <c r="Z104" s="18">
        <f>IF(ДАННЫЕ!Z31=ДАННЫЕ!Z32,1,0)</f>
        <v>1</v>
      </c>
      <c r="AA104" s="18">
        <f>IF(ДАННЫЕ!AA31=ДАННЫЕ!AA32,1,0)</f>
        <v>1</v>
      </c>
      <c r="AB104" s="18">
        <f>IF(ДАННЫЕ!AB31=ДАННЫЕ!AB32,1,0)</f>
        <v>1</v>
      </c>
      <c r="AC104" s="67">
        <f>IF(ДАННЫЕ!AC31=ДАННЫЕ!AC32,1,0)</f>
        <v>1</v>
      </c>
    </row>
    <row r="105" spans="1:29" x14ac:dyDescent="0.25">
      <c r="A105" s="18">
        <f t="shared" si="0"/>
        <v>31</v>
      </c>
      <c r="B105" s="18">
        <f>IF(ДАННЫЕ!B32=ДАННЫЕ!B33,1,0)</f>
        <v>1</v>
      </c>
      <c r="C105" s="18">
        <f>IF(ДАННЫЕ!C32=ДАННЫЕ!C33,1,0)</f>
        <v>1</v>
      </c>
      <c r="D105" s="18">
        <f>IF(ДАННЫЕ!D32=ДАННЫЕ!D33,1,0)</f>
        <v>1</v>
      </c>
      <c r="E105" s="18">
        <f>IF(ДАННЫЕ!E32=ДАННЫЕ!E33,1,0)</f>
        <v>1</v>
      </c>
      <c r="F105" s="18">
        <f>IF(ДАННЫЕ!F32=ДАННЫЕ!F33,1,0)</f>
        <v>1</v>
      </c>
      <c r="G105" s="18">
        <f>IF(ДАННЫЕ!G32=ДАННЫЕ!G33,1,0)</f>
        <v>1</v>
      </c>
      <c r="H105" s="18">
        <f>IF(ДАННЫЕ!H32=ДАННЫЕ!H33,1,0)</f>
        <v>1</v>
      </c>
      <c r="I105" s="18"/>
      <c r="J105" s="18"/>
      <c r="K105" s="18"/>
      <c r="L105" s="18">
        <f>IF(ДАННЫЕ!L32=ДАННЫЕ!L33,1,0)</f>
        <v>1</v>
      </c>
      <c r="M105" s="18">
        <f>IF(ДАННЫЕ!M32=ДАННЫЕ!M33,1,0)</f>
        <v>1</v>
      </c>
      <c r="N105" s="18">
        <f>IF(ДАННЫЕ!N32=ДАННЫЕ!N33,1,0)</f>
        <v>1</v>
      </c>
      <c r="O105" s="18">
        <f>IF(ДАННЫЕ!O32=ДАННЫЕ!O33,1,0)</f>
        <v>1</v>
      </c>
      <c r="P105" s="18">
        <f>IF(ДАННЫЕ!P32=ДАННЫЕ!P33,1,0)</f>
        <v>1</v>
      </c>
      <c r="Q105" s="18">
        <f>IF(ДАННЫЕ!Q32=ДАННЫЕ!Q33,1,0)</f>
        <v>1</v>
      </c>
      <c r="R105" s="18">
        <f>IF(ДАННЫЕ!R32=ДАННЫЕ!R33,1,0)</f>
        <v>1</v>
      </c>
      <c r="S105" s="18">
        <f>IF(ДАННЫЕ!S32=ДАННЫЕ!S33,1,0)</f>
        <v>1</v>
      </c>
      <c r="T105" s="18">
        <f>IF(ДАННЫЕ!T32=ДАННЫЕ!T33,1,0)</f>
        <v>1</v>
      </c>
      <c r="U105" s="18">
        <f>IF(ДАННЫЕ!U32=ДАННЫЕ!U33,1,0)</f>
        <v>1</v>
      </c>
      <c r="V105" s="18">
        <f>IF(ДАННЫЕ!V32=ДАННЫЕ!V33,1,0)</f>
        <v>1</v>
      </c>
      <c r="W105" s="18">
        <f>IF(ДАННЫЕ!W32=ДАННЫЕ!W33,1,0)</f>
        <v>1</v>
      </c>
      <c r="X105" s="18">
        <f>IF(ДАННЫЕ!X32=ДАННЫЕ!X33,1,0)</f>
        <v>1</v>
      </c>
      <c r="Y105" s="18">
        <f>IF(ДАННЫЕ!Y32=ДАННЫЕ!Y33,1,0)</f>
        <v>1</v>
      </c>
      <c r="Z105" s="18">
        <f>IF(ДАННЫЕ!Z32=ДАННЫЕ!Z33,1,0)</f>
        <v>1</v>
      </c>
      <c r="AA105" s="18">
        <f>IF(ДАННЫЕ!AA32=ДАННЫЕ!AA33,1,0)</f>
        <v>1</v>
      </c>
      <c r="AB105" s="18">
        <f>IF(ДАННЫЕ!AB32=ДАННЫЕ!AB33,1,0)</f>
        <v>1</v>
      </c>
      <c r="AC105" s="67">
        <f>IF(ДАННЫЕ!AC32=ДАННЫЕ!AC33,1,0)</f>
        <v>1</v>
      </c>
    </row>
    <row r="106" spans="1:29" x14ac:dyDescent="0.25">
      <c r="A106" s="18">
        <f t="shared" si="0"/>
        <v>32</v>
      </c>
      <c r="B106" s="18">
        <f>IF(ДАННЫЕ!B33=ДАННЫЕ!B34,1,0)</f>
        <v>1</v>
      </c>
      <c r="C106" s="18">
        <f>IF(ДАННЫЕ!C33=ДАННЫЕ!C34,1,0)</f>
        <v>1</v>
      </c>
      <c r="D106" s="18">
        <f>IF(ДАННЫЕ!D33=ДАННЫЕ!D34,1,0)</f>
        <v>1</v>
      </c>
      <c r="E106" s="18">
        <f>IF(ДАННЫЕ!E33=ДАННЫЕ!E34,1,0)</f>
        <v>1</v>
      </c>
      <c r="F106" s="18">
        <f>IF(ДАННЫЕ!F33=ДАННЫЕ!F34,1,0)</f>
        <v>1</v>
      </c>
      <c r="G106" s="18">
        <f>IF(ДАННЫЕ!G33=ДАННЫЕ!G34,1,0)</f>
        <v>1</v>
      </c>
      <c r="H106" s="18">
        <f>IF(ДАННЫЕ!H33=ДАННЫЕ!H34,1,0)</f>
        <v>1</v>
      </c>
      <c r="I106" s="18"/>
      <c r="J106" s="18"/>
      <c r="K106" s="18"/>
      <c r="L106" s="18">
        <f>IF(ДАННЫЕ!L33=ДАННЫЕ!L34,1,0)</f>
        <v>1</v>
      </c>
      <c r="M106" s="18">
        <f>IF(ДАННЫЕ!M33=ДАННЫЕ!M34,1,0)</f>
        <v>1</v>
      </c>
      <c r="N106" s="18">
        <f>IF(ДАННЫЕ!N33=ДАННЫЕ!N34,1,0)</f>
        <v>1</v>
      </c>
      <c r="O106" s="18">
        <f>IF(ДАННЫЕ!O33=ДАННЫЕ!O34,1,0)</f>
        <v>1</v>
      </c>
      <c r="P106" s="18">
        <f>IF(ДАННЫЕ!P33=ДАННЫЕ!P34,1,0)</f>
        <v>1</v>
      </c>
      <c r="Q106" s="18">
        <f>IF(ДАННЫЕ!Q33=ДАННЫЕ!Q34,1,0)</f>
        <v>1</v>
      </c>
      <c r="R106" s="18">
        <f>IF(ДАННЫЕ!R33=ДАННЫЕ!R34,1,0)</f>
        <v>1</v>
      </c>
      <c r="S106" s="18">
        <f>IF(ДАННЫЕ!S33=ДАННЫЕ!S34,1,0)</f>
        <v>1</v>
      </c>
      <c r="T106" s="18">
        <f>IF(ДАННЫЕ!T33=ДАННЫЕ!T34,1,0)</f>
        <v>1</v>
      </c>
      <c r="U106" s="18">
        <f>IF(ДАННЫЕ!U33=ДАННЫЕ!U34,1,0)</f>
        <v>1</v>
      </c>
      <c r="V106" s="18">
        <f>IF(ДАННЫЕ!V33=ДАННЫЕ!V34,1,0)</f>
        <v>1</v>
      </c>
      <c r="W106" s="18">
        <f>IF(ДАННЫЕ!W33=ДАННЫЕ!W34,1,0)</f>
        <v>1</v>
      </c>
      <c r="X106" s="18">
        <f>IF(ДАННЫЕ!X33=ДАННЫЕ!X34,1,0)</f>
        <v>1</v>
      </c>
      <c r="Y106" s="18">
        <f>IF(ДАННЫЕ!Y33=ДАННЫЕ!Y34,1,0)</f>
        <v>1</v>
      </c>
      <c r="Z106" s="18">
        <f>IF(ДАННЫЕ!Z33=ДАННЫЕ!Z34,1,0)</f>
        <v>1</v>
      </c>
      <c r="AA106" s="18">
        <f>IF(ДАННЫЕ!AA33=ДАННЫЕ!AA34,1,0)</f>
        <v>1</v>
      </c>
      <c r="AB106" s="18">
        <f>IF(ДАННЫЕ!AB33=ДАННЫЕ!AB34,1,0)</f>
        <v>1</v>
      </c>
      <c r="AC106" s="67">
        <f>IF(ДАННЫЕ!AC33=ДАННЫЕ!AC34,1,0)</f>
        <v>1</v>
      </c>
    </row>
    <row r="107" spans="1:29" x14ac:dyDescent="0.25">
      <c r="A107" s="18">
        <f t="shared" si="0"/>
        <v>33</v>
      </c>
      <c r="B107" s="18">
        <f>IF(ДАННЫЕ!B34=ДАННЫЕ!B35,1,0)</f>
        <v>1</v>
      </c>
      <c r="C107" s="18">
        <f>IF(ДАННЫЕ!C34=ДАННЫЕ!C35,1,0)</f>
        <v>1</v>
      </c>
      <c r="D107" s="18">
        <f>IF(ДАННЫЕ!D34=ДАННЫЕ!D35,1,0)</f>
        <v>1</v>
      </c>
      <c r="E107" s="18">
        <f>IF(ДАННЫЕ!E34=ДАННЫЕ!E35,1,0)</f>
        <v>1</v>
      </c>
      <c r="F107" s="18">
        <f>IF(ДАННЫЕ!F34=ДАННЫЕ!F35,1,0)</f>
        <v>1</v>
      </c>
      <c r="G107" s="18">
        <f>IF(ДАННЫЕ!G34=ДАННЫЕ!G35,1,0)</f>
        <v>1</v>
      </c>
      <c r="H107" s="18">
        <f>IF(ДАННЫЕ!H34=ДАННЫЕ!H35,1,0)</f>
        <v>1</v>
      </c>
      <c r="I107" s="18"/>
      <c r="J107" s="18"/>
      <c r="K107" s="18"/>
      <c r="L107" s="18">
        <f>IF(ДАННЫЕ!L34=ДАННЫЕ!L35,1,0)</f>
        <v>1</v>
      </c>
      <c r="M107" s="18">
        <f>IF(ДАННЫЕ!M34=ДАННЫЕ!M35,1,0)</f>
        <v>1</v>
      </c>
      <c r="N107" s="18">
        <f>IF(ДАННЫЕ!N34=ДАННЫЕ!N35,1,0)</f>
        <v>1</v>
      </c>
      <c r="O107" s="18">
        <f>IF(ДАННЫЕ!O34=ДАННЫЕ!O35,1,0)</f>
        <v>1</v>
      </c>
      <c r="P107" s="18">
        <f>IF(ДАННЫЕ!P34=ДАННЫЕ!P35,1,0)</f>
        <v>1</v>
      </c>
      <c r="Q107" s="18">
        <f>IF(ДАННЫЕ!Q34=ДАННЫЕ!Q35,1,0)</f>
        <v>1</v>
      </c>
      <c r="R107" s="18">
        <f>IF(ДАННЫЕ!R34=ДАННЫЕ!R35,1,0)</f>
        <v>1</v>
      </c>
      <c r="S107" s="18">
        <f>IF(ДАННЫЕ!S34=ДАННЫЕ!S35,1,0)</f>
        <v>1</v>
      </c>
      <c r="T107" s="18">
        <f>IF(ДАННЫЕ!T34=ДАННЫЕ!T35,1,0)</f>
        <v>1</v>
      </c>
      <c r="U107" s="18">
        <f>IF(ДАННЫЕ!U34=ДАННЫЕ!U35,1,0)</f>
        <v>1</v>
      </c>
      <c r="V107" s="18">
        <f>IF(ДАННЫЕ!V34=ДАННЫЕ!V35,1,0)</f>
        <v>1</v>
      </c>
      <c r="W107" s="18">
        <f>IF(ДАННЫЕ!W34=ДАННЫЕ!W35,1,0)</f>
        <v>1</v>
      </c>
      <c r="X107" s="18">
        <f>IF(ДАННЫЕ!X34=ДАННЫЕ!X35,1,0)</f>
        <v>1</v>
      </c>
      <c r="Y107" s="18">
        <f>IF(ДАННЫЕ!Y34=ДАННЫЕ!Y35,1,0)</f>
        <v>1</v>
      </c>
      <c r="Z107" s="18">
        <f>IF(ДАННЫЕ!Z34=ДАННЫЕ!Z35,1,0)</f>
        <v>1</v>
      </c>
      <c r="AA107" s="18">
        <f>IF(ДАННЫЕ!AA34=ДАННЫЕ!AA35,1,0)</f>
        <v>1</v>
      </c>
      <c r="AB107" s="18">
        <f>IF(ДАННЫЕ!AB34=ДАННЫЕ!AB35,1,0)</f>
        <v>1</v>
      </c>
      <c r="AC107" s="67">
        <f>IF(ДАННЫЕ!AC34=ДАННЫЕ!AC35,1,0)</f>
        <v>1</v>
      </c>
    </row>
    <row r="108" spans="1:29" x14ac:dyDescent="0.25">
      <c r="A108" s="18">
        <f t="shared" ref="A108:A133" si="1">A107+1</f>
        <v>34</v>
      </c>
      <c r="B108" s="18">
        <f>IF(ДАННЫЕ!B35=ДАННЫЕ!B36,1,0)</f>
        <v>1</v>
      </c>
      <c r="C108" s="18">
        <f>IF(ДАННЫЕ!C35=ДАННЫЕ!C36,1,0)</f>
        <v>1</v>
      </c>
      <c r="D108" s="18">
        <f>IF(ДАННЫЕ!D35=ДАННЫЕ!D36,1,0)</f>
        <v>1</v>
      </c>
      <c r="E108" s="18">
        <f>IF(ДАННЫЕ!E35=ДАННЫЕ!E36,1,0)</f>
        <v>1</v>
      </c>
      <c r="F108" s="18">
        <f>IF(ДАННЫЕ!F35=ДАННЫЕ!F36,1,0)</f>
        <v>1</v>
      </c>
      <c r="G108" s="18">
        <f>IF(ДАННЫЕ!G35=ДАННЫЕ!G36,1,0)</f>
        <v>1</v>
      </c>
      <c r="H108" s="18">
        <f>IF(ДАННЫЕ!H35=ДАННЫЕ!H36,1,0)</f>
        <v>1</v>
      </c>
      <c r="I108" s="18"/>
      <c r="J108" s="18"/>
      <c r="K108" s="18"/>
      <c r="L108" s="18">
        <f>IF(ДАННЫЕ!L35=ДАННЫЕ!L36,1,0)</f>
        <v>1</v>
      </c>
      <c r="M108" s="18">
        <f>IF(ДАННЫЕ!M35=ДАННЫЕ!M36,1,0)</f>
        <v>1</v>
      </c>
      <c r="N108" s="18">
        <f>IF(ДАННЫЕ!N35=ДАННЫЕ!N36,1,0)</f>
        <v>1</v>
      </c>
      <c r="O108" s="18">
        <f>IF(ДАННЫЕ!O35=ДАННЫЕ!O36,1,0)</f>
        <v>1</v>
      </c>
      <c r="P108" s="18">
        <f>IF(ДАННЫЕ!P35=ДАННЫЕ!P36,1,0)</f>
        <v>1</v>
      </c>
      <c r="Q108" s="18">
        <f>IF(ДАННЫЕ!Q35=ДАННЫЕ!Q36,1,0)</f>
        <v>1</v>
      </c>
      <c r="R108" s="18">
        <f>IF(ДАННЫЕ!R35=ДАННЫЕ!R36,1,0)</f>
        <v>1</v>
      </c>
      <c r="S108" s="18">
        <f>IF(ДАННЫЕ!S35=ДАННЫЕ!S36,1,0)</f>
        <v>1</v>
      </c>
      <c r="T108" s="18">
        <f>IF(ДАННЫЕ!T35=ДАННЫЕ!T36,1,0)</f>
        <v>1</v>
      </c>
      <c r="U108" s="18">
        <f>IF(ДАННЫЕ!U35=ДАННЫЕ!U36,1,0)</f>
        <v>1</v>
      </c>
      <c r="V108" s="18">
        <f>IF(ДАННЫЕ!V35=ДАННЫЕ!V36,1,0)</f>
        <v>1</v>
      </c>
      <c r="W108" s="18">
        <f>IF(ДАННЫЕ!W35=ДАННЫЕ!W36,1,0)</f>
        <v>1</v>
      </c>
      <c r="X108" s="18">
        <f>IF(ДАННЫЕ!X35=ДАННЫЕ!X36,1,0)</f>
        <v>1</v>
      </c>
      <c r="Y108" s="18">
        <f>IF(ДАННЫЕ!Y35=ДАННЫЕ!Y36,1,0)</f>
        <v>1</v>
      </c>
      <c r="Z108" s="18">
        <f>IF(ДАННЫЕ!Z35=ДАННЫЕ!Z36,1,0)</f>
        <v>1</v>
      </c>
      <c r="AA108" s="18">
        <f>IF(ДАННЫЕ!AA35=ДАННЫЕ!AA36,1,0)</f>
        <v>1</v>
      </c>
      <c r="AB108" s="18">
        <f>IF(ДАННЫЕ!AB35=ДАННЫЕ!AB36,1,0)</f>
        <v>1</v>
      </c>
      <c r="AC108" s="67">
        <f>IF(ДАННЫЕ!AC35=ДАННЫЕ!AC36,1,0)</f>
        <v>1</v>
      </c>
    </row>
    <row r="109" spans="1:29" x14ac:dyDescent="0.25">
      <c r="A109" s="18">
        <f t="shared" si="1"/>
        <v>35</v>
      </c>
      <c r="B109" s="18">
        <f>IF(ДАННЫЕ!B36=ДАННЫЕ!B37,1,0)</f>
        <v>1</v>
      </c>
      <c r="C109" s="18">
        <f>IF(ДАННЫЕ!C36=ДАННЫЕ!C37,1,0)</f>
        <v>1</v>
      </c>
      <c r="D109" s="18">
        <f>IF(ДАННЫЕ!D36=ДАННЫЕ!D37,1,0)</f>
        <v>1</v>
      </c>
      <c r="E109" s="18">
        <f>IF(ДАННЫЕ!E36=ДАННЫЕ!E37,1,0)</f>
        <v>1</v>
      </c>
      <c r="F109" s="18">
        <f>IF(ДАННЫЕ!F36=ДАННЫЕ!F37,1,0)</f>
        <v>1</v>
      </c>
      <c r="G109" s="18">
        <f>IF(ДАННЫЕ!G36=ДАННЫЕ!G37,1,0)</f>
        <v>1</v>
      </c>
      <c r="H109" s="18">
        <f>IF(ДАННЫЕ!H36=ДАННЫЕ!H37,1,0)</f>
        <v>1</v>
      </c>
      <c r="I109" s="18"/>
      <c r="J109" s="18"/>
      <c r="K109" s="18"/>
      <c r="L109" s="18">
        <f>IF(ДАННЫЕ!L36=ДАННЫЕ!L37,1,0)</f>
        <v>1</v>
      </c>
      <c r="M109" s="18">
        <f>IF(ДАННЫЕ!M36=ДАННЫЕ!M37,1,0)</f>
        <v>1</v>
      </c>
      <c r="N109" s="18">
        <f>IF(ДАННЫЕ!N36=ДАННЫЕ!N37,1,0)</f>
        <v>1</v>
      </c>
      <c r="O109" s="18">
        <f>IF(ДАННЫЕ!O36=ДАННЫЕ!O37,1,0)</f>
        <v>1</v>
      </c>
      <c r="P109" s="18">
        <f>IF(ДАННЫЕ!P36=ДАННЫЕ!P37,1,0)</f>
        <v>1</v>
      </c>
      <c r="Q109" s="18">
        <f>IF(ДАННЫЕ!Q36=ДАННЫЕ!Q37,1,0)</f>
        <v>1</v>
      </c>
      <c r="R109" s="18">
        <f>IF(ДАННЫЕ!R36=ДАННЫЕ!R37,1,0)</f>
        <v>1</v>
      </c>
      <c r="S109" s="18">
        <f>IF(ДАННЫЕ!S36=ДАННЫЕ!S37,1,0)</f>
        <v>1</v>
      </c>
      <c r="T109" s="18">
        <f>IF(ДАННЫЕ!T36=ДАННЫЕ!T37,1,0)</f>
        <v>1</v>
      </c>
      <c r="U109" s="18">
        <f>IF(ДАННЫЕ!U36=ДАННЫЕ!U37,1,0)</f>
        <v>1</v>
      </c>
      <c r="V109" s="18">
        <f>IF(ДАННЫЕ!V36=ДАННЫЕ!V37,1,0)</f>
        <v>1</v>
      </c>
      <c r="W109" s="18">
        <f>IF(ДАННЫЕ!W36=ДАННЫЕ!W37,1,0)</f>
        <v>1</v>
      </c>
      <c r="X109" s="18">
        <f>IF(ДАННЫЕ!X36=ДАННЫЕ!X37,1,0)</f>
        <v>1</v>
      </c>
      <c r="Y109" s="18">
        <f>IF(ДАННЫЕ!Y36=ДАННЫЕ!Y37,1,0)</f>
        <v>1</v>
      </c>
      <c r="Z109" s="18">
        <f>IF(ДАННЫЕ!Z36=ДАННЫЕ!Z37,1,0)</f>
        <v>1</v>
      </c>
      <c r="AA109" s="18">
        <f>IF(ДАННЫЕ!AA36=ДАННЫЕ!AA37,1,0)</f>
        <v>1</v>
      </c>
      <c r="AB109" s="18">
        <f>IF(ДАННЫЕ!AB36=ДАННЫЕ!AB37,1,0)</f>
        <v>1</v>
      </c>
      <c r="AC109" s="67">
        <f>IF(ДАННЫЕ!AC36=ДАННЫЕ!AC37,1,0)</f>
        <v>1</v>
      </c>
    </row>
    <row r="110" spans="1:29" x14ac:dyDescent="0.25">
      <c r="A110" s="18">
        <f t="shared" si="1"/>
        <v>36</v>
      </c>
      <c r="B110" s="18">
        <f>IF(ДАННЫЕ!B37=ДАННЫЕ!B38,1,0)</f>
        <v>1</v>
      </c>
      <c r="C110" s="18">
        <f>IF(ДАННЫЕ!C37=ДАННЫЕ!C38,1,0)</f>
        <v>1</v>
      </c>
      <c r="D110" s="18">
        <f>IF(ДАННЫЕ!D37=ДАННЫЕ!D38,1,0)</f>
        <v>1</v>
      </c>
      <c r="E110" s="18">
        <f>IF(ДАННЫЕ!E37=ДАННЫЕ!E38,1,0)</f>
        <v>1</v>
      </c>
      <c r="F110" s="18">
        <f>IF(ДАННЫЕ!F37=ДАННЫЕ!F38,1,0)</f>
        <v>1</v>
      </c>
      <c r="G110" s="18">
        <f>IF(ДАННЫЕ!G37=ДАННЫЕ!G38,1,0)</f>
        <v>1</v>
      </c>
      <c r="H110" s="18">
        <f>IF(ДАННЫЕ!H37=ДАННЫЕ!H38,1,0)</f>
        <v>1</v>
      </c>
      <c r="I110" s="18"/>
      <c r="J110" s="18"/>
      <c r="K110" s="18"/>
      <c r="L110" s="18">
        <f>IF(ДАННЫЕ!L37=ДАННЫЕ!L38,1,0)</f>
        <v>1</v>
      </c>
      <c r="M110" s="18">
        <f>IF(ДАННЫЕ!M37=ДАННЫЕ!M38,1,0)</f>
        <v>1</v>
      </c>
      <c r="N110" s="18">
        <f>IF(ДАННЫЕ!N37=ДАННЫЕ!N38,1,0)</f>
        <v>1</v>
      </c>
      <c r="O110" s="18">
        <f>IF(ДАННЫЕ!O37=ДАННЫЕ!O38,1,0)</f>
        <v>1</v>
      </c>
      <c r="P110" s="18">
        <f>IF(ДАННЫЕ!P37=ДАННЫЕ!P38,1,0)</f>
        <v>1</v>
      </c>
      <c r="Q110" s="18">
        <f>IF(ДАННЫЕ!Q37=ДАННЫЕ!Q38,1,0)</f>
        <v>1</v>
      </c>
      <c r="R110" s="18">
        <f>IF(ДАННЫЕ!R37=ДАННЫЕ!R38,1,0)</f>
        <v>1</v>
      </c>
      <c r="S110" s="18">
        <f>IF(ДАННЫЕ!S37=ДАННЫЕ!S38,1,0)</f>
        <v>1</v>
      </c>
      <c r="T110" s="18">
        <f>IF(ДАННЫЕ!T37=ДАННЫЕ!T38,1,0)</f>
        <v>1</v>
      </c>
      <c r="U110" s="18">
        <f>IF(ДАННЫЕ!U37=ДАННЫЕ!U38,1,0)</f>
        <v>1</v>
      </c>
      <c r="V110" s="18">
        <f>IF(ДАННЫЕ!V37=ДАННЫЕ!V38,1,0)</f>
        <v>1</v>
      </c>
      <c r="W110" s="18">
        <f>IF(ДАННЫЕ!W37=ДАННЫЕ!W38,1,0)</f>
        <v>1</v>
      </c>
      <c r="X110" s="18">
        <f>IF(ДАННЫЕ!X37=ДАННЫЕ!X38,1,0)</f>
        <v>1</v>
      </c>
      <c r="Y110" s="18">
        <f>IF(ДАННЫЕ!Y37=ДАННЫЕ!Y38,1,0)</f>
        <v>1</v>
      </c>
      <c r="Z110" s="18">
        <f>IF(ДАННЫЕ!Z37=ДАННЫЕ!Z38,1,0)</f>
        <v>1</v>
      </c>
      <c r="AA110" s="18">
        <f>IF(ДАННЫЕ!AA37=ДАННЫЕ!AA38,1,0)</f>
        <v>1</v>
      </c>
      <c r="AB110" s="18">
        <f>IF(ДАННЫЕ!AB37=ДАННЫЕ!AB38,1,0)</f>
        <v>1</v>
      </c>
      <c r="AC110" s="67">
        <f>IF(ДАННЫЕ!AC37=ДАННЫЕ!AC38,1,0)</f>
        <v>1</v>
      </c>
    </row>
    <row r="111" spans="1:29" x14ac:dyDescent="0.25">
      <c r="A111" s="18">
        <f t="shared" si="1"/>
        <v>37</v>
      </c>
      <c r="B111" s="18">
        <f>IF(ДАННЫЕ!B38=ДАННЫЕ!B39,1,0)</f>
        <v>1</v>
      </c>
      <c r="C111" s="18">
        <f>IF(ДАННЫЕ!C38=ДАННЫЕ!C39,1,0)</f>
        <v>1</v>
      </c>
      <c r="D111" s="18">
        <f>IF(ДАННЫЕ!D38=ДАННЫЕ!D39,1,0)</f>
        <v>1</v>
      </c>
      <c r="E111" s="18">
        <f>IF(ДАННЫЕ!E38=ДАННЫЕ!E39,1,0)</f>
        <v>1</v>
      </c>
      <c r="F111" s="18">
        <f>IF(ДАННЫЕ!F38=ДАННЫЕ!F39,1,0)</f>
        <v>1</v>
      </c>
      <c r="G111" s="18">
        <f>IF(ДАННЫЕ!G38=ДАННЫЕ!G39,1,0)</f>
        <v>1</v>
      </c>
      <c r="H111" s="18">
        <f>IF(ДАННЫЕ!H38=ДАННЫЕ!H39,1,0)</f>
        <v>1</v>
      </c>
      <c r="I111" s="18"/>
      <c r="J111" s="18"/>
      <c r="K111" s="18"/>
      <c r="L111" s="18">
        <f>IF(ДАННЫЕ!L38=ДАННЫЕ!L39,1,0)</f>
        <v>1</v>
      </c>
      <c r="M111" s="18">
        <f>IF(ДАННЫЕ!M38=ДАННЫЕ!M39,1,0)</f>
        <v>1</v>
      </c>
      <c r="N111" s="18">
        <f>IF(ДАННЫЕ!N38=ДАННЫЕ!N39,1,0)</f>
        <v>1</v>
      </c>
      <c r="O111" s="18">
        <f>IF(ДАННЫЕ!O38=ДАННЫЕ!O39,1,0)</f>
        <v>1</v>
      </c>
      <c r="P111" s="18">
        <f>IF(ДАННЫЕ!P38=ДАННЫЕ!P39,1,0)</f>
        <v>1</v>
      </c>
      <c r="Q111" s="18">
        <f>IF(ДАННЫЕ!Q38=ДАННЫЕ!Q39,1,0)</f>
        <v>1</v>
      </c>
      <c r="R111" s="18">
        <f>IF(ДАННЫЕ!R38=ДАННЫЕ!R39,1,0)</f>
        <v>1</v>
      </c>
      <c r="S111" s="18">
        <f>IF(ДАННЫЕ!S38=ДАННЫЕ!S39,1,0)</f>
        <v>1</v>
      </c>
      <c r="T111" s="18">
        <f>IF(ДАННЫЕ!T38=ДАННЫЕ!T39,1,0)</f>
        <v>1</v>
      </c>
      <c r="U111" s="18">
        <f>IF(ДАННЫЕ!U38=ДАННЫЕ!U39,1,0)</f>
        <v>1</v>
      </c>
      <c r="V111" s="18">
        <f>IF(ДАННЫЕ!V38=ДАННЫЕ!V39,1,0)</f>
        <v>1</v>
      </c>
      <c r="W111" s="18">
        <f>IF(ДАННЫЕ!W38=ДАННЫЕ!W39,1,0)</f>
        <v>1</v>
      </c>
      <c r="X111" s="18">
        <f>IF(ДАННЫЕ!X38=ДАННЫЕ!X39,1,0)</f>
        <v>1</v>
      </c>
      <c r="Y111" s="18">
        <f>IF(ДАННЫЕ!Y38=ДАННЫЕ!Y39,1,0)</f>
        <v>1</v>
      </c>
      <c r="Z111" s="18">
        <f>IF(ДАННЫЕ!Z38=ДАННЫЕ!Z39,1,0)</f>
        <v>1</v>
      </c>
      <c r="AA111" s="18">
        <f>IF(ДАННЫЕ!AA38=ДАННЫЕ!AA39,1,0)</f>
        <v>1</v>
      </c>
      <c r="AB111" s="18">
        <f>IF(ДАННЫЕ!AB38=ДАННЫЕ!AB39,1,0)</f>
        <v>1</v>
      </c>
      <c r="AC111" s="67">
        <f>IF(ДАННЫЕ!AC38=ДАННЫЕ!AC39,1,0)</f>
        <v>1</v>
      </c>
    </row>
    <row r="112" spans="1:29" x14ac:dyDescent="0.25">
      <c r="A112" s="18">
        <f t="shared" si="1"/>
        <v>38</v>
      </c>
      <c r="B112" s="18">
        <f>IF(ДАННЫЕ!B39=ДАННЫЕ!B40,1,0)</f>
        <v>1</v>
      </c>
      <c r="C112" s="18">
        <f>IF(ДАННЫЕ!C39=ДАННЫЕ!C40,1,0)</f>
        <v>1</v>
      </c>
      <c r="D112" s="18">
        <f>IF(ДАННЫЕ!D39=ДАННЫЕ!D40,1,0)</f>
        <v>1</v>
      </c>
      <c r="E112" s="18">
        <f>IF(ДАННЫЕ!E39=ДАННЫЕ!E40,1,0)</f>
        <v>1</v>
      </c>
      <c r="F112" s="18">
        <f>IF(ДАННЫЕ!F39=ДАННЫЕ!F40,1,0)</f>
        <v>1</v>
      </c>
      <c r="G112" s="18">
        <f>IF(ДАННЫЕ!G39=ДАННЫЕ!G40,1,0)</f>
        <v>1</v>
      </c>
      <c r="H112" s="18">
        <f>IF(ДАННЫЕ!H39=ДАННЫЕ!H40,1,0)</f>
        <v>1</v>
      </c>
      <c r="I112" s="18"/>
      <c r="J112" s="18"/>
      <c r="K112" s="18"/>
      <c r="L112" s="18">
        <f>IF(ДАННЫЕ!L39=ДАННЫЕ!L40,1,0)</f>
        <v>1</v>
      </c>
      <c r="M112" s="18">
        <f>IF(ДАННЫЕ!M39=ДАННЫЕ!M40,1,0)</f>
        <v>1</v>
      </c>
      <c r="N112" s="18">
        <f>IF(ДАННЫЕ!N39=ДАННЫЕ!N40,1,0)</f>
        <v>1</v>
      </c>
      <c r="O112" s="18">
        <f>IF(ДАННЫЕ!O39=ДАННЫЕ!O40,1,0)</f>
        <v>1</v>
      </c>
      <c r="P112" s="18">
        <f>IF(ДАННЫЕ!P39=ДАННЫЕ!P40,1,0)</f>
        <v>1</v>
      </c>
      <c r="Q112" s="18">
        <f>IF(ДАННЫЕ!Q39=ДАННЫЕ!Q40,1,0)</f>
        <v>1</v>
      </c>
      <c r="R112" s="18">
        <f>IF(ДАННЫЕ!R39=ДАННЫЕ!R40,1,0)</f>
        <v>1</v>
      </c>
      <c r="S112" s="18">
        <f>IF(ДАННЫЕ!S39=ДАННЫЕ!S40,1,0)</f>
        <v>1</v>
      </c>
      <c r="T112" s="18">
        <f>IF(ДАННЫЕ!T39=ДАННЫЕ!T40,1,0)</f>
        <v>1</v>
      </c>
      <c r="U112" s="18">
        <f>IF(ДАННЫЕ!U39=ДАННЫЕ!U40,1,0)</f>
        <v>1</v>
      </c>
      <c r="V112" s="18">
        <f>IF(ДАННЫЕ!V39=ДАННЫЕ!V40,1,0)</f>
        <v>1</v>
      </c>
      <c r="W112" s="18">
        <f>IF(ДАННЫЕ!W39=ДАННЫЕ!W40,1,0)</f>
        <v>1</v>
      </c>
      <c r="X112" s="18">
        <f>IF(ДАННЫЕ!X39=ДАННЫЕ!X40,1,0)</f>
        <v>1</v>
      </c>
      <c r="Y112" s="18">
        <f>IF(ДАННЫЕ!Y39=ДАННЫЕ!Y40,1,0)</f>
        <v>1</v>
      </c>
      <c r="Z112" s="18">
        <f>IF(ДАННЫЕ!Z39=ДАННЫЕ!Z40,1,0)</f>
        <v>1</v>
      </c>
      <c r="AA112" s="18">
        <f>IF(ДАННЫЕ!AA39=ДАННЫЕ!AA40,1,0)</f>
        <v>1</v>
      </c>
      <c r="AB112" s="18">
        <f>IF(ДАННЫЕ!AB39=ДАННЫЕ!AB40,1,0)</f>
        <v>1</v>
      </c>
      <c r="AC112" s="67">
        <f>IF(ДАННЫЕ!AC39=ДАННЫЕ!AC40,1,0)</f>
        <v>1</v>
      </c>
    </row>
    <row r="113" spans="1:29" x14ac:dyDescent="0.25">
      <c r="A113" s="18">
        <f t="shared" si="1"/>
        <v>39</v>
      </c>
      <c r="B113" s="18">
        <f>IF(ДАННЫЕ!B40=ДАННЫЕ!B41,1,0)</f>
        <v>1</v>
      </c>
      <c r="C113" s="18">
        <f>IF(ДАННЫЕ!C40=ДАННЫЕ!C41,1,0)</f>
        <v>1</v>
      </c>
      <c r="D113" s="18">
        <f>IF(ДАННЫЕ!D40=ДАННЫЕ!D41,1,0)</f>
        <v>1</v>
      </c>
      <c r="E113" s="18">
        <f>IF(ДАННЫЕ!E40=ДАННЫЕ!E41,1,0)</f>
        <v>1</v>
      </c>
      <c r="F113" s="18">
        <f>IF(ДАННЫЕ!F40=ДАННЫЕ!F41,1,0)</f>
        <v>1</v>
      </c>
      <c r="G113" s="18">
        <f>IF(ДАННЫЕ!G40=ДАННЫЕ!G41,1,0)</f>
        <v>1</v>
      </c>
      <c r="H113" s="18">
        <f>IF(ДАННЫЕ!H40=ДАННЫЕ!H41,1,0)</f>
        <v>1</v>
      </c>
      <c r="I113" s="18"/>
      <c r="J113" s="18"/>
      <c r="K113" s="18"/>
      <c r="L113" s="18">
        <f>IF(ДАННЫЕ!L40=ДАННЫЕ!L41,1,0)</f>
        <v>1</v>
      </c>
      <c r="M113" s="18">
        <f>IF(ДАННЫЕ!M40=ДАННЫЕ!M41,1,0)</f>
        <v>1</v>
      </c>
      <c r="N113" s="18">
        <f>IF(ДАННЫЕ!N40=ДАННЫЕ!N41,1,0)</f>
        <v>1</v>
      </c>
      <c r="O113" s="18">
        <f>IF(ДАННЫЕ!O40=ДАННЫЕ!O41,1,0)</f>
        <v>1</v>
      </c>
      <c r="P113" s="18">
        <f>IF(ДАННЫЕ!P40=ДАННЫЕ!P41,1,0)</f>
        <v>1</v>
      </c>
      <c r="Q113" s="18">
        <f>IF(ДАННЫЕ!Q40=ДАННЫЕ!Q41,1,0)</f>
        <v>1</v>
      </c>
      <c r="R113" s="18">
        <f>IF(ДАННЫЕ!R40=ДАННЫЕ!R41,1,0)</f>
        <v>1</v>
      </c>
      <c r="S113" s="18">
        <f>IF(ДАННЫЕ!S40=ДАННЫЕ!S41,1,0)</f>
        <v>1</v>
      </c>
      <c r="T113" s="18">
        <f>IF(ДАННЫЕ!T40=ДАННЫЕ!T41,1,0)</f>
        <v>1</v>
      </c>
      <c r="U113" s="18">
        <f>IF(ДАННЫЕ!U40=ДАННЫЕ!U41,1,0)</f>
        <v>1</v>
      </c>
      <c r="V113" s="18">
        <f>IF(ДАННЫЕ!V40=ДАННЫЕ!V41,1,0)</f>
        <v>1</v>
      </c>
      <c r="W113" s="18">
        <f>IF(ДАННЫЕ!W40=ДАННЫЕ!W41,1,0)</f>
        <v>1</v>
      </c>
      <c r="X113" s="18">
        <f>IF(ДАННЫЕ!X40=ДАННЫЕ!X41,1,0)</f>
        <v>1</v>
      </c>
      <c r="Y113" s="18">
        <f>IF(ДАННЫЕ!Y40=ДАННЫЕ!Y41,1,0)</f>
        <v>1</v>
      </c>
      <c r="Z113" s="18">
        <f>IF(ДАННЫЕ!Z40=ДАННЫЕ!Z41,1,0)</f>
        <v>1</v>
      </c>
      <c r="AA113" s="18">
        <f>IF(ДАННЫЕ!AA40=ДАННЫЕ!AA41,1,0)</f>
        <v>1</v>
      </c>
      <c r="AB113" s="18">
        <f>IF(ДАННЫЕ!AB40=ДАННЫЕ!AB41,1,0)</f>
        <v>1</v>
      </c>
      <c r="AC113" s="67">
        <f>IF(ДАННЫЕ!AC40=ДАННЫЕ!AC41,1,0)</f>
        <v>1</v>
      </c>
    </row>
    <row r="114" spans="1:29" x14ac:dyDescent="0.25">
      <c r="A114" s="18">
        <f t="shared" si="1"/>
        <v>40</v>
      </c>
      <c r="B114" s="18">
        <f>IF(ДАННЫЕ!B41=ДАННЫЕ!B42,1,0)</f>
        <v>1</v>
      </c>
      <c r="C114" s="18">
        <f>IF(ДАННЫЕ!C41=ДАННЫЕ!C42,1,0)</f>
        <v>1</v>
      </c>
      <c r="D114" s="18">
        <f>IF(ДАННЫЕ!D41=ДАННЫЕ!D42,1,0)</f>
        <v>1</v>
      </c>
      <c r="E114" s="18">
        <f>IF(ДАННЫЕ!E41=ДАННЫЕ!E42,1,0)</f>
        <v>1</v>
      </c>
      <c r="F114" s="18">
        <f>IF(ДАННЫЕ!F41=ДАННЫЕ!F42,1,0)</f>
        <v>1</v>
      </c>
      <c r="G114" s="18">
        <f>IF(ДАННЫЕ!G41=ДАННЫЕ!G42,1,0)</f>
        <v>1</v>
      </c>
      <c r="H114" s="18">
        <f>IF(ДАННЫЕ!H41=ДАННЫЕ!H42,1,0)</f>
        <v>1</v>
      </c>
      <c r="I114" s="18"/>
      <c r="J114" s="18"/>
      <c r="K114" s="18"/>
      <c r="L114" s="18">
        <f>IF(ДАННЫЕ!L41=ДАННЫЕ!L42,1,0)</f>
        <v>1</v>
      </c>
      <c r="M114" s="18">
        <f>IF(ДАННЫЕ!M41=ДАННЫЕ!M42,1,0)</f>
        <v>1</v>
      </c>
      <c r="N114" s="18">
        <f>IF(ДАННЫЕ!N41=ДАННЫЕ!N42,1,0)</f>
        <v>1</v>
      </c>
      <c r="O114" s="18">
        <f>IF(ДАННЫЕ!O41=ДАННЫЕ!O42,1,0)</f>
        <v>1</v>
      </c>
      <c r="P114" s="18">
        <f>IF(ДАННЫЕ!P41=ДАННЫЕ!P42,1,0)</f>
        <v>1</v>
      </c>
      <c r="Q114" s="18">
        <f>IF(ДАННЫЕ!Q41=ДАННЫЕ!Q42,1,0)</f>
        <v>1</v>
      </c>
      <c r="R114" s="18">
        <f>IF(ДАННЫЕ!R41=ДАННЫЕ!R42,1,0)</f>
        <v>1</v>
      </c>
      <c r="S114" s="18">
        <f>IF(ДАННЫЕ!S41=ДАННЫЕ!S42,1,0)</f>
        <v>1</v>
      </c>
      <c r="T114" s="18">
        <f>IF(ДАННЫЕ!T41=ДАННЫЕ!T42,1,0)</f>
        <v>1</v>
      </c>
      <c r="U114" s="18">
        <f>IF(ДАННЫЕ!U41=ДАННЫЕ!U42,1,0)</f>
        <v>1</v>
      </c>
      <c r="V114" s="18">
        <f>IF(ДАННЫЕ!V41=ДАННЫЕ!V42,1,0)</f>
        <v>1</v>
      </c>
      <c r="W114" s="18">
        <f>IF(ДАННЫЕ!W41=ДАННЫЕ!W42,1,0)</f>
        <v>1</v>
      </c>
      <c r="X114" s="18">
        <f>IF(ДАННЫЕ!X41=ДАННЫЕ!X42,1,0)</f>
        <v>1</v>
      </c>
      <c r="Y114" s="18">
        <f>IF(ДАННЫЕ!Y41=ДАННЫЕ!Y42,1,0)</f>
        <v>1</v>
      </c>
      <c r="Z114" s="18">
        <f>IF(ДАННЫЕ!Z41=ДАННЫЕ!Z42,1,0)</f>
        <v>1</v>
      </c>
      <c r="AA114" s="18">
        <f>IF(ДАННЫЕ!AA41=ДАННЫЕ!AA42,1,0)</f>
        <v>1</v>
      </c>
      <c r="AB114" s="18">
        <f>IF(ДАННЫЕ!AB41=ДАННЫЕ!AB42,1,0)</f>
        <v>1</v>
      </c>
      <c r="AC114" s="67">
        <f>IF(ДАННЫЕ!AC41=ДАННЫЕ!AC42,1,0)</f>
        <v>1</v>
      </c>
    </row>
    <row r="115" spans="1:29" x14ac:dyDescent="0.25">
      <c r="A115" s="18">
        <f t="shared" si="1"/>
        <v>41</v>
      </c>
      <c r="B115" s="18">
        <f>IF(ДАННЫЕ!B42=ДАННЫЕ!B43,1,0)</f>
        <v>1</v>
      </c>
      <c r="C115" s="18">
        <f>IF(ДАННЫЕ!C42=ДАННЫЕ!C43,1,0)</f>
        <v>1</v>
      </c>
      <c r="D115" s="18">
        <f>IF(ДАННЫЕ!D42=ДАННЫЕ!D43,1,0)</f>
        <v>1</v>
      </c>
      <c r="E115" s="18">
        <f>IF(ДАННЫЕ!E42=ДАННЫЕ!E43,1,0)</f>
        <v>1</v>
      </c>
      <c r="F115" s="18">
        <f>IF(ДАННЫЕ!F42=ДАННЫЕ!F43,1,0)</f>
        <v>1</v>
      </c>
      <c r="G115" s="18">
        <f>IF(ДАННЫЕ!G42=ДАННЫЕ!G43,1,0)</f>
        <v>1</v>
      </c>
      <c r="H115" s="18">
        <f>IF(ДАННЫЕ!H42=ДАННЫЕ!H43,1,0)</f>
        <v>1</v>
      </c>
      <c r="I115" s="18"/>
      <c r="J115" s="18"/>
      <c r="K115" s="18"/>
      <c r="L115" s="18">
        <f>IF(ДАННЫЕ!L42=ДАННЫЕ!L43,1,0)</f>
        <v>1</v>
      </c>
      <c r="M115" s="18">
        <f>IF(ДАННЫЕ!M42=ДАННЫЕ!M43,1,0)</f>
        <v>1</v>
      </c>
      <c r="N115" s="18">
        <f>IF(ДАННЫЕ!N42=ДАННЫЕ!N43,1,0)</f>
        <v>1</v>
      </c>
      <c r="O115" s="18">
        <f>IF(ДАННЫЕ!O42=ДАННЫЕ!O43,1,0)</f>
        <v>1</v>
      </c>
      <c r="P115" s="18">
        <f>IF(ДАННЫЕ!P42=ДАННЫЕ!P43,1,0)</f>
        <v>1</v>
      </c>
      <c r="Q115" s="18">
        <f>IF(ДАННЫЕ!Q42=ДАННЫЕ!Q43,1,0)</f>
        <v>1</v>
      </c>
      <c r="R115" s="18">
        <f>IF(ДАННЫЕ!R42=ДАННЫЕ!R43,1,0)</f>
        <v>1</v>
      </c>
      <c r="S115" s="18">
        <f>IF(ДАННЫЕ!S42=ДАННЫЕ!S43,1,0)</f>
        <v>1</v>
      </c>
      <c r="T115" s="18">
        <f>IF(ДАННЫЕ!T42=ДАННЫЕ!T43,1,0)</f>
        <v>1</v>
      </c>
      <c r="U115" s="18">
        <f>IF(ДАННЫЕ!U42=ДАННЫЕ!U43,1,0)</f>
        <v>1</v>
      </c>
      <c r="V115" s="18">
        <f>IF(ДАННЫЕ!V42=ДАННЫЕ!V43,1,0)</f>
        <v>1</v>
      </c>
      <c r="W115" s="18">
        <f>IF(ДАННЫЕ!W42=ДАННЫЕ!W43,1,0)</f>
        <v>1</v>
      </c>
      <c r="X115" s="18">
        <f>IF(ДАННЫЕ!X42=ДАННЫЕ!X43,1,0)</f>
        <v>1</v>
      </c>
      <c r="Y115" s="18">
        <f>IF(ДАННЫЕ!Y42=ДАННЫЕ!Y43,1,0)</f>
        <v>1</v>
      </c>
      <c r="Z115" s="18">
        <f>IF(ДАННЫЕ!Z42=ДАННЫЕ!Z43,1,0)</f>
        <v>1</v>
      </c>
      <c r="AA115" s="18">
        <f>IF(ДАННЫЕ!AA42=ДАННЫЕ!AA43,1,0)</f>
        <v>1</v>
      </c>
      <c r="AB115" s="18">
        <f>IF(ДАННЫЕ!AB42=ДАННЫЕ!AB43,1,0)</f>
        <v>1</v>
      </c>
      <c r="AC115" s="67">
        <f>IF(ДАННЫЕ!AC42=ДАННЫЕ!AC43,1,0)</f>
        <v>1</v>
      </c>
    </row>
    <row r="116" spans="1:29" x14ac:dyDescent="0.25">
      <c r="A116" s="18">
        <f t="shared" si="1"/>
        <v>42</v>
      </c>
      <c r="B116" s="18">
        <f>IF(ДАННЫЕ!B43=ДАННЫЕ!B44,1,0)</f>
        <v>1</v>
      </c>
      <c r="C116" s="18">
        <f>IF(ДАННЫЕ!C43=ДАННЫЕ!C44,1,0)</f>
        <v>1</v>
      </c>
      <c r="D116" s="18">
        <f>IF(ДАННЫЕ!D43=ДАННЫЕ!D44,1,0)</f>
        <v>1</v>
      </c>
      <c r="E116" s="18">
        <f>IF(ДАННЫЕ!E43=ДАННЫЕ!E44,1,0)</f>
        <v>1</v>
      </c>
      <c r="F116" s="18">
        <f>IF(ДАННЫЕ!F43=ДАННЫЕ!F44,1,0)</f>
        <v>1</v>
      </c>
      <c r="G116" s="18">
        <f>IF(ДАННЫЕ!G43=ДАННЫЕ!G44,1,0)</f>
        <v>1</v>
      </c>
      <c r="H116" s="18">
        <f>IF(ДАННЫЕ!H43=ДАННЫЕ!H44,1,0)</f>
        <v>1</v>
      </c>
      <c r="I116" s="18"/>
      <c r="J116" s="18"/>
      <c r="K116" s="18"/>
      <c r="L116" s="18">
        <f>IF(ДАННЫЕ!L43=ДАННЫЕ!L44,1,0)</f>
        <v>1</v>
      </c>
      <c r="M116" s="18">
        <f>IF(ДАННЫЕ!M43=ДАННЫЕ!M44,1,0)</f>
        <v>1</v>
      </c>
      <c r="N116" s="18">
        <f>IF(ДАННЫЕ!N43=ДАННЫЕ!N44,1,0)</f>
        <v>1</v>
      </c>
      <c r="O116" s="18">
        <f>IF(ДАННЫЕ!O43=ДАННЫЕ!O44,1,0)</f>
        <v>1</v>
      </c>
      <c r="P116" s="18">
        <f>IF(ДАННЫЕ!P43=ДАННЫЕ!P44,1,0)</f>
        <v>1</v>
      </c>
      <c r="Q116" s="18">
        <f>IF(ДАННЫЕ!Q43=ДАННЫЕ!Q44,1,0)</f>
        <v>1</v>
      </c>
      <c r="R116" s="18">
        <f>IF(ДАННЫЕ!R43=ДАННЫЕ!R44,1,0)</f>
        <v>1</v>
      </c>
      <c r="S116" s="18">
        <f>IF(ДАННЫЕ!S43=ДАННЫЕ!S44,1,0)</f>
        <v>1</v>
      </c>
      <c r="T116" s="18">
        <f>IF(ДАННЫЕ!T43=ДАННЫЕ!T44,1,0)</f>
        <v>1</v>
      </c>
      <c r="U116" s="18">
        <f>IF(ДАННЫЕ!U43=ДАННЫЕ!U44,1,0)</f>
        <v>1</v>
      </c>
      <c r="V116" s="18">
        <f>IF(ДАННЫЕ!V43=ДАННЫЕ!V44,1,0)</f>
        <v>1</v>
      </c>
      <c r="W116" s="18">
        <f>IF(ДАННЫЕ!W43=ДАННЫЕ!W44,1,0)</f>
        <v>1</v>
      </c>
      <c r="X116" s="18">
        <f>IF(ДАННЫЕ!X43=ДАННЫЕ!X44,1,0)</f>
        <v>1</v>
      </c>
      <c r="Y116" s="18">
        <f>IF(ДАННЫЕ!Y43=ДАННЫЕ!Y44,1,0)</f>
        <v>1</v>
      </c>
      <c r="Z116" s="18">
        <f>IF(ДАННЫЕ!Z43=ДАННЫЕ!Z44,1,0)</f>
        <v>1</v>
      </c>
      <c r="AA116" s="18">
        <f>IF(ДАННЫЕ!AA43=ДАННЫЕ!AA44,1,0)</f>
        <v>1</v>
      </c>
      <c r="AB116" s="18">
        <f>IF(ДАННЫЕ!AB43=ДАННЫЕ!AB44,1,0)</f>
        <v>1</v>
      </c>
      <c r="AC116" s="67">
        <f>IF(ДАННЫЕ!AC43=ДАННЫЕ!AC44,1,0)</f>
        <v>1</v>
      </c>
    </row>
    <row r="117" spans="1:29" x14ac:dyDescent="0.25">
      <c r="A117" s="18">
        <f t="shared" si="1"/>
        <v>43</v>
      </c>
      <c r="B117" s="18">
        <f>IF(ДАННЫЕ!B44=ДАННЫЕ!B45,1,0)</f>
        <v>1</v>
      </c>
      <c r="C117" s="18">
        <f>IF(ДАННЫЕ!C44=ДАННЫЕ!C45,1,0)</f>
        <v>1</v>
      </c>
      <c r="D117" s="18">
        <f>IF(ДАННЫЕ!D44=ДАННЫЕ!D45,1,0)</f>
        <v>1</v>
      </c>
      <c r="E117" s="18">
        <f>IF(ДАННЫЕ!E44=ДАННЫЕ!E45,1,0)</f>
        <v>1</v>
      </c>
      <c r="F117" s="18">
        <f>IF(ДАННЫЕ!F44=ДАННЫЕ!F45,1,0)</f>
        <v>1</v>
      </c>
      <c r="G117" s="18">
        <f>IF(ДАННЫЕ!G44=ДАННЫЕ!G45,1,0)</f>
        <v>1</v>
      </c>
      <c r="H117" s="18">
        <f>IF(ДАННЫЕ!H44=ДАННЫЕ!H45,1,0)</f>
        <v>1</v>
      </c>
      <c r="I117" s="18"/>
      <c r="J117" s="18"/>
      <c r="K117" s="18"/>
      <c r="L117" s="18">
        <f>IF(ДАННЫЕ!L44=ДАННЫЕ!L45,1,0)</f>
        <v>1</v>
      </c>
      <c r="M117" s="18">
        <f>IF(ДАННЫЕ!M44=ДАННЫЕ!M45,1,0)</f>
        <v>1</v>
      </c>
      <c r="N117" s="18">
        <f>IF(ДАННЫЕ!N44=ДАННЫЕ!N45,1,0)</f>
        <v>1</v>
      </c>
      <c r="O117" s="18">
        <f>IF(ДАННЫЕ!O44=ДАННЫЕ!O45,1,0)</f>
        <v>1</v>
      </c>
      <c r="P117" s="18">
        <f>IF(ДАННЫЕ!P44=ДАННЫЕ!P45,1,0)</f>
        <v>1</v>
      </c>
      <c r="Q117" s="18">
        <f>IF(ДАННЫЕ!Q44=ДАННЫЕ!Q45,1,0)</f>
        <v>1</v>
      </c>
      <c r="R117" s="18">
        <f>IF(ДАННЫЕ!R44=ДАННЫЕ!R45,1,0)</f>
        <v>1</v>
      </c>
      <c r="S117" s="18">
        <f>IF(ДАННЫЕ!S44=ДАННЫЕ!S45,1,0)</f>
        <v>1</v>
      </c>
      <c r="T117" s="18">
        <f>IF(ДАННЫЕ!T44=ДАННЫЕ!T45,1,0)</f>
        <v>1</v>
      </c>
      <c r="U117" s="18">
        <f>IF(ДАННЫЕ!U44=ДАННЫЕ!U45,1,0)</f>
        <v>1</v>
      </c>
      <c r="V117" s="18">
        <f>IF(ДАННЫЕ!V44=ДАННЫЕ!V45,1,0)</f>
        <v>1</v>
      </c>
      <c r="W117" s="18">
        <f>IF(ДАННЫЕ!W44=ДАННЫЕ!W45,1,0)</f>
        <v>1</v>
      </c>
      <c r="X117" s="18">
        <f>IF(ДАННЫЕ!X44=ДАННЫЕ!X45,1,0)</f>
        <v>1</v>
      </c>
      <c r="Y117" s="18">
        <f>IF(ДАННЫЕ!Y44=ДАННЫЕ!Y45,1,0)</f>
        <v>1</v>
      </c>
      <c r="Z117" s="18">
        <f>IF(ДАННЫЕ!Z44=ДАННЫЕ!Z45,1,0)</f>
        <v>1</v>
      </c>
      <c r="AA117" s="18">
        <f>IF(ДАННЫЕ!AA44=ДАННЫЕ!AA45,1,0)</f>
        <v>1</v>
      </c>
      <c r="AB117" s="18">
        <f>IF(ДАННЫЕ!AB44=ДАННЫЕ!AB45,1,0)</f>
        <v>1</v>
      </c>
      <c r="AC117" s="67">
        <f>IF(ДАННЫЕ!AC44=ДАННЫЕ!AC45,1,0)</f>
        <v>1</v>
      </c>
    </row>
    <row r="118" spans="1:29" x14ac:dyDescent="0.25">
      <c r="A118" s="18">
        <f t="shared" si="1"/>
        <v>44</v>
      </c>
      <c r="B118" s="18">
        <f>IF(ДАННЫЕ!B45=ДАННЫЕ!B46,1,0)</f>
        <v>1</v>
      </c>
      <c r="C118" s="18">
        <f>IF(ДАННЫЕ!C45=ДАННЫЕ!C46,1,0)</f>
        <v>1</v>
      </c>
      <c r="D118" s="18">
        <f>IF(ДАННЫЕ!D45=ДАННЫЕ!D46,1,0)</f>
        <v>1</v>
      </c>
      <c r="E118" s="18">
        <f>IF(ДАННЫЕ!E45=ДАННЫЕ!E46,1,0)</f>
        <v>1</v>
      </c>
      <c r="F118" s="18">
        <f>IF(ДАННЫЕ!F45=ДАННЫЕ!F46,1,0)</f>
        <v>1</v>
      </c>
      <c r="G118" s="18">
        <f>IF(ДАННЫЕ!G45=ДАННЫЕ!G46,1,0)</f>
        <v>1</v>
      </c>
      <c r="H118" s="18">
        <f>IF(ДАННЫЕ!H45=ДАННЫЕ!H46,1,0)</f>
        <v>1</v>
      </c>
      <c r="I118" s="18"/>
      <c r="J118" s="18"/>
      <c r="K118" s="18"/>
      <c r="L118" s="18">
        <f>IF(ДАННЫЕ!L45=ДАННЫЕ!L46,1,0)</f>
        <v>1</v>
      </c>
      <c r="M118" s="18">
        <f>IF(ДАННЫЕ!M45=ДАННЫЕ!M46,1,0)</f>
        <v>1</v>
      </c>
      <c r="N118" s="18">
        <f>IF(ДАННЫЕ!N45=ДАННЫЕ!N46,1,0)</f>
        <v>1</v>
      </c>
      <c r="O118" s="18">
        <f>IF(ДАННЫЕ!O45=ДАННЫЕ!O46,1,0)</f>
        <v>1</v>
      </c>
      <c r="P118" s="18">
        <f>IF(ДАННЫЕ!P45=ДАННЫЕ!P46,1,0)</f>
        <v>1</v>
      </c>
      <c r="Q118" s="18">
        <f>IF(ДАННЫЕ!Q45=ДАННЫЕ!Q46,1,0)</f>
        <v>1</v>
      </c>
      <c r="R118" s="18">
        <f>IF(ДАННЫЕ!R45=ДАННЫЕ!R46,1,0)</f>
        <v>1</v>
      </c>
      <c r="S118" s="18">
        <f>IF(ДАННЫЕ!S45=ДАННЫЕ!S46,1,0)</f>
        <v>1</v>
      </c>
      <c r="T118" s="18">
        <f>IF(ДАННЫЕ!T45=ДАННЫЕ!T46,1,0)</f>
        <v>1</v>
      </c>
      <c r="U118" s="18">
        <f>IF(ДАННЫЕ!U45=ДАННЫЕ!U46,1,0)</f>
        <v>1</v>
      </c>
      <c r="V118" s="18">
        <f>IF(ДАННЫЕ!V45=ДАННЫЕ!V46,1,0)</f>
        <v>1</v>
      </c>
      <c r="W118" s="18">
        <f>IF(ДАННЫЕ!W45=ДАННЫЕ!W46,1,0)</f>
        <v>1</v>
      </c>
      <c r="X118" s="18">
        <f>IF(ДАННЫЕ!X45=ДАННЫЕ!X46,1,0)</f>
        <v>1</v>
      </c>
      <c r="Y118" s="18">
        <f>IF(ДАННЫЕ!Y45=ДАННЫЕ!Y46,1,0)</f>
        <v>1</v>
      </c>
      <c r="Z118" s="18">
        <f>IF(ДАННЫЕ!Z45=ДАННЫЕ!Z46,1,0)</f>
        <v>1</v>
      </c>
      <c r="AA118" s="18">
        <f>IF(ДАННЫЕ!AA45=ДАННЫЕ!AA46,1,0)</f>
        <v>1</v>
      </c>
      <c r="AB118" s="18">
        <f>IF(ДАННЫЕ!AB45=ДАННЫЕ!AB46,1,0)</f>
        <v>1</v>
      </c>
      <c r="AC118" s="67">
        <f>IF(ДАННЫЕ!AC45=ДАННЫЕ!AC46,1,0)</f>
        <v>1</v>
      </c>
    </row>
    <row r="119" spans="1:29" x14ac:dyDescent="0.25">
      <c r="A119" s="18">
        <f t="shared" si="1"/>
        <v>45</v>
      </c>
      <c r="B119" s="18">
        <f>IF(ДАННЫЕ!B46=ДАННЫЕ!B47,1,0)</f>
        <v>1</v>
      </c>
      <c r="C119" s="18">
        <f>IF(ДАННЫЕ!C46=ДАННЫЕ!C47,1,0)</f>
        <v>1</v>
      </c>
      <c r="D119" s="18">
        <f>IF(ДАННЫЕ!D46=ДАННЫЕ!D47,1,0)</f>
        <v>1</v>
      </c>
      <c r="E119" s="18">
        <f>IF(ДАННЫЕ!E46=ДАННЫЕ!E47,1,0)</f>
        <v>1</v>
      </c>
      <c r="F119" s="18">
        <f>IF(ДАННЫЕ!F46=ДАННЫЕ!F47,1,0)</f>
        <v>1</v>
      </c>
      <c r="G119" s="18">
        <f>IF(ДАННЫЕ!G46=ДАННЫЕ!G47,1,0)</f>
        <v>1</v>
      </c>
      <c r="H119" s="18">
        <f>IF(ДАННЫЕ!H46=ДАННЫЕ!H47,1,0)</f>
        <v>1</v>
      </c>
      <c r="I119" s="18"/>
      <c r="J119" s="18"/>
      <c r="K119" s="18"/>
      <c r="L119" s="18">
        <f>IF(ДАННЫЕ!L46=ДАННЫЕ!L47,1,0)</f>
        <v>1</v>
      </c>
      <c r="M119" s="18">
        <f>IF(ДАННЫЕ!M46=ДАННЫЕ!M47,1,0)</f>
        <v>1</v>
      </c>
      <c r="N119" s="18">
        <f>IF(ДАННЫЕ!N46=ДАННЫЕ!N47,1,0)</f>
        <v>1</v>
      </c>
      <c r="O119" s="18">
        <f>IF(ДАННЫЕ!O46=ДАННЫЕ!O47,1,0)</f>
        <v>1</v>
      </c>
      <c r="P119" s="18">
        <f>IF(ДАННЫЕ!P46=ДАННЫЕ!P47,1,0)</f>
        <v>1</v>
      </c>
      <c r="Q119" s="18">
        <f>IF(ДАННЫЕ!Q46=ДАННЫЕ!Q47,1,0)</f>
        <v>1</v>
      </c>
      <c r="R119" s="18">
        <f>IF(ДАННЫЕ!R46=ДАННЫЕ!R47,1,0)</f>
        <v>1</v>
      </c>
      <c r="S119" s="18">
        <f>IF(ДАННЫЕ!S46=ДАННЫЕ!S47,1,0)</f>
        <v>1</v>
      </c>
      <c r="T119" s="18">
        <f>IF(ДАННЫЕ!T46=ДАННЫЕ!T47,1,0)</f>
        <v>1</v>
      </c>
      <c r="U119" s="18">
        <f>IF(ДАННЫЕ!U46=ДАННЫЕ!U47,1,0)</f>
        <v>1</v>
      </c>
      <c r="V119" s="18">
        <f>IF(ДАННЫЕ!V46=ДАННЫЕ!V47,1,0)</f>
        <v>1</v>
      </c>
      <c r="W119" s="18">
        <f>IF(ДАННЫЕ!W46=ДАННЫЕ!W47,1,0)</f>
        <v>1</v>
      </c>
      <c r="X119" s="18">
        <f>IF(ДАННЫЕ!X46=ДАННЫЕ!X47,1,0)</f>
        <v>1</v>
      </c>
      <c r="Y119" s="18">
        <f>IF(ДАННЫЕ!Y46=ДАННЫЕ!Y47,1,0)</f>
        <v>1</v>
      </c>
      <c r="Z119" s="18">
        <f>IF(ДАННЫЕ!Z46=ДАННЫЕ!Z47,1,0)</f>
        <v>1</v>
      </c>
      <c r="AA119" s="18">
        <f>IF(ДАННЫЕ!AA46=ДАННЫЕ!AA47,1,0)</f>
        <v>1</v>
      </c>
      <c r="AB119" s="18">
        <f>IF(ДАННЫЕ!AB46=ДАННЫЕ!AB47,1,0)</f>
        <v>1</v>
      </c>
      <c r="AC119" s="67">
        <f>IF(ДАННЫЕ!AC46=ДАННЫЕ!AC47,1,0)</f>
        <v>1</v>
      </c>
    </row>
    <row r="120" spans="1:29" x14ac:dyDescent="0.25">
      <c r="A120" s="18">
        <f t="shared" si="1"/>
        <v>46</v>
      </c>
      <c r="B120" s="18">
        <f>IF(ДАННЫЕ!B47=ДАННЫЕ!B48,1,0)</f>
        <v>1</v>
      </c>
      <c r="C120" s="18">
        <f>IF(ДАННЫЕ!C47=ДАННЫЕ!C48,1,0)</f>
        <v>1</v>
      </c>
      <c r="D120" s="18">
        <f>IF(ДАННЫЕ!D47=ДАННЫЕ!D48,1,0)</f>
        <v>1</v>
      </c>
      <c r="E120" s="18">
        <f>IF(ДАННЫЕ!E47=ДАННЫЕ!E48,1,0)</f>
        <v>1</v>
      </c>
      <c r="F120" s="18">
        <f>IF(ДАННЫЕ!F47=ДАННЫЕ!F48,1,0)</f>
        <v>1</v>
      </c>
      <c r="G120" s="18">
        <f>IF(ДАННЫЕ!G47=ДАННЫЕ!G48,1,0)</f>
        <v>1</v>
      </c>
      <c r="H120" s="18">
        <f>IF(ДАННЫЕ!H47=ДАННЫЕ!H48,1,0)</f>
        <v>1</v>
      </c>
      <c r="I120" s="18"/>
      <c r="J120" s="18"/>
      <c r="K120" s="18"/>
      <c r="L120" s="18">
        <f>IF(ДАННЫЕ!L47=ДАННЫЕ!L48,1,0)</f>
        <v>1</v>
      </c>
      <c r="M120" s="18">
        <f>IF(ДАННЫЕ!M47=ДАННЫЕ!M48,1,0)</f>
        <v>1</v>
      </c>
      <c r="N120" s="18">
        <f>IF(ДАННЫЕ!N47=ДАННЫЕ!N48,1,0)</f>
        <v>1</v>
      </c>
      <c r="O120" s="18">
        <f>IF(ДАННЫЕ!O47=ДАННЫЕ!O48,1,0)</f>
        <v>1</v>
      </c>
      <c r="P120" s="18">
        <f>IF(ДАННЫЕ!P47=ДАННЫЕ!P48,1,0)</f>
        <v>1</v>
      </c>
      <c r="Q120" s="18">
        <f>IF(ДАННЫЕ!Q47=ДАННЫЕ!Q48,1,0)</f>
        <v>1</v>
      </c>
      <c r="R120" s="18">
        <f>IF(ДАННЫЕ!R47=ДАННЫЕ!R48,1,0)</f>
        <v>1</v>
      </c>
      <c r="S120" s="18">
        <f>IF(ДАННЫЕ!S47=ДАННЫЕ!S48,1,0)</f>
        <v>1</v>
      </c>
      <c r="T120" s="18">
        <f>IF(ДАННЫЕ!T47=ДАННЫЕ!T48,1,0)</f>
        <v>1</v>
      </c>
      <c r="U120" s="18">
        <f>IF(ДАННЫЕ!U47=ДАННЫЕ!U48,1,0)</f>
        <v>1</v>
      </c>
      <c r="V120" s="18">
        <f>IF(ДАННЫЕ!V47=ДАННЫЕ!V48,1,0)</f>
        <v>1</v>
      </c>
      <c r="W120" s="18">
        <f>IF(ДАННЫЕ!W47=ДАННЫЕ!W48,1,0)</f>
        <v>1</v>
      </c>
      <c r="X120" s="18">
        <f>IF(ДАННЫЕ!X47=ДАННЫЕ!X48,1,0)</f>
        <v>1</v>
      </c>
      <c r="Y120" s="18">
        <f>IF(ДАННЫЕ!Y47=ДАННЫЕ!Y48,1,0)</f>
        <v>1</v>
      </c>
      <c r="Z120" s="18">
        <f>IF(ДАННЫЕ!Z47=ДАННЫЕ!Z48,1,0)</f>
        <v>1</v>
      </c>
      <c r="AA120" s="18">
        <f>IF(ДАННЫЕ!AA47=ДАННЫЕ!AA48,1,0)</f>
        <v>1</v>
      </c>
      <c r="AB120" s="18">
        <f>IF(ДАННЫЕ!AB47=ДАННЫЕ!AB48,1,0)</f>
        <v>1</v>
      </c>
      <c r="AC120" s="67">
        <f>IF(ДАННЫЕ!AC47=ДАННЫЕ!AC48,1,0)</f>
        <v>1</v>
      </c>
    </row>
    <row r="121" spans="1:29" x14ac:dyDescent="0.25">
      <c r="A121" s="18">
        <f t="shared" si="1"/>
        <v>47</v>
      </c>
      <c r="B121" s="18">
        <f>IF(ДАННЫЕ!B48=ДАННЫЕ!B49,1,0)</f>
        <v>1</v>
      </c>
      <c r="C121" s="18">
        <f>IF(ДАННЫЕ!C48=ДАННЫЕ!C49,1,0)</f>
        <v>1</v>
      </c>
      <c r="D121" s="18">
        <f>IF(ДАННЫЕ!D48=ДАННЫЕ!D49,1,0)</f>
        <v>1</v>
      </c>
      <c r="E121" s="18">
        <f>IF(ДАННЫЕ!E48=ДАННЫЕ!E49,1,0)</f>
        <v>1</v>
      </c>
      <c r="F121" s="18">
        <f>IF(ДАННЫЕ!F48=ДАННЫЕ!F49,1,0)</f>
        <v>1</v>
      </c>
      <c r="G121" s="18">
        <f>IF(ДАННЫЕ!G48=ДАННЫЕ!G49,1,0)</f>
        <v>1</v>
      </c>
      <c r="H121" s="18">
        <f>IF(ДАННЫЕ!H48=ДАННЫЕ!H49,1,0)</f>
        <v>1</v>
      </c>
      <c r="I121" s="18"/>
      <c r="J121" s="18"/>
      <c r="K121" s="18"/>
      <c r="L121" s="18">
        <f>IF(ДАННЫЕ!L48=ДАННЫЕ!L49,1,0)</f>
        <v>1</v>
      </c>
      <c r="M121" s="18">
        <f>IF(ДАННЫЕ!M48=ДАННЫЕ!M49,1,0)</f>
        <v>1</v>
      </c>
      <c r="N121" s="18">
        <f>IF(ДАННЫЕ!N48=ДАННЫЕ!N49,1,0)</f>
        <v>1</v>
      </c>
      <c r="O121" s="18">
        <f>IF(ДАННЫЕ!O48=ДАННЫЕ!O49,1,0)</f>
        <v>1</v>
      </c>
      <c r="P121" s="18">
        <f>IF(ДАННЫЕ!P48=ДАННЫЕ!P49,1,0)</f>
        <v>1</v>
      </c>
      <c r="Q121" s="18">
        <f>IF(ДАННЫЕ!Q48=ДАННЫЕ!Q49,1,0)</f>
        <v>1</v>
      </c>
      <c r="R121" s="18">
        <f>IF(ДАННЫЕ!R48=ДАННЫЕ!R49,1,0)</f>
        <v>1</v>
      </c>
      <c r="S121" s="18">
        <f>IF(ДАННЫЕ!S48=ДАННЫЕ!S49,1,0)</f>
        <v>1</v>
      </c>
      <c r="T121" s="18">
        <f>IF(ДАННЫЕ!T48=ДАННЫЕ!T49,1,0)</f>
        <v>1</v>
      </c>
      <c r="U121" s="18">
        <f>IF(ДАННЫЕ!U48=ДАННЫЕ!U49,1,0)</f>
        <v>1</v>
      </c>
      <c r="V121" s="18">
        <f>IF(ДАННЫЕ!V48=ДАННЫЕ!V49,1,0)</f>
        <v>1</v>
      </c>
      <c r="W121" s="18">
        <f>IF(ДАННЫЕ!W48=ДАННЫЕ!W49,1,0)</f>
        <v>1</v>
      </c>
      <c r="X121" s="18">
        <f>IF(ДАННЫЕ!X48=ДАННЫЕ!X49,1,0)</f>
        <v>1</v>
      </c>
      <c r="Y121" s="18">
        <f>IF(ДАННЫЕ!Y48=ДАННЫЕ!Y49,1,0)</f>
        <v>1</v>
      </c>
      <c r="Z121" s="18">
        <f>IF(ДАННЫЕ!Z48=ДАННЫЕ!Z49,1,0)</f>
        <v>1</v>
      </c>
      <c r="AA121" s="18">
        <f>IF(ДАННЫЕ!AA48=ДАННЫЕ!AA49,1,0)</f>
        <v>1</v>
      </c>
      <c r="AB121" s="18">
        <f>IF(ДАННЫЕ!AB48=ДАННЫЕ!AB49,1,0)</f>
        <v>1</v>
      </c>
      <c r="AC121" s="67">
        <f>IF(ДАННЫЕ!AC48=ДАННЫЕ!AC49,1,0)</f>
        <v>1</v>
      </c>
    </row>
    <row r="122" spans="1:29" x14ac:dyDescent="0.25">
      <c r="A122" s="18">
        <f t="shared" si="1"/>
        <v>48</v>
      </c>
      <c r="B122" s="18">
        <f>IF(ДАННЫЕ!B49=ДАННЫЕ!B50,1,0)</f>
        <v>1</v>
      </c>
      <c r="C122" s="18">
        <f>IF(ДАННЫЕ!C49=ДАННЫЕ!C50,1,0)</f>
        <v>1</v>
      </c>
      <c r="D122" s="18">
        <f>IF(ДАННЫЕ!D49=ДАННЫЕ!D50,1,0)</f>
        <v>1</v>
      </c>
      <c r="E122" s="18">
        <f>IF(ДАННЫЕ!E49=ДАННЫЕ!E50,1,0)</f>
        <v>1</v>
      </c>
      <c r="F122" s="18">
        <f>IF(ДАННЫЕ!F49=ДАННЫЕ!F50,1,0)</f>
        <v>1</v>
      </c>
      <c r="G122" s="18">
        <f>IF(ДАННЫЕ!G49=ДАННЫЕ!G50,1,0)</f>
        <v>1</v>
      </c>
      <c r="H122" s="18">
        <f>IF(ДАННЫЕ!H49=ДАННЫЕ!H50,1,0)</f>
        <v>1</v>
      </c>
      <c r="I122" s="18"/>
      <c r="J122" s="18"/>
      <c r="K122" s="18"/>
      <c r="L122" s="18">
        <f>IF(ДАННЫЕ!L49=ДАННЫЕ!L50,1,0)</f>
        <v>1</v>
      </c>
      <c r="M122" s="18">
        <f>IF(ДАННЫЕ!M49=ДАННЫЕ!M50,1,0)</f>
        <v>1</v>
      </c>
      <c r="N122" s="18">
        <f>IF(ДАННЫЕ!N49=ДАННЫЕ!N50,1,0)</f>
        <v>1</v>
      </c>
      <c r="O122" s="18">
        <f>IF(ДАННЫЕ!O49=ДАННЫЕ!O50,1,0)</f>
        <v>1</v>
      </c>
      <c r="P122" s="18">
        <f>IF(ДАННЫЕ!P49=ДАННЫЕ!P50,1,0)</f>
        <v>1</v>
      </c>
      <c r="Q122" s="18">
        <f>IF(ДАННЫЕ!Q49=ДАННЫЕ!Q50,1,0)</f>
        <v>1</v>
      </c>
      <c r="R122" s="18">
        <f>IF(ДАННЫЕ!R49=ДАННЫЕ!R50,1,0)</f>
        <v>1</v>
      </c>
      <c r="S122" s="18">
        <f>IF(ДАННЫЕ!S49=ДАННЫЕ!S50,1,0)</f>
        <v>1</v>
      </c>
      <c r="T122" s="18">
        <f>IF(ДАННЫЕ!T49=ДАННЫЕ!T50,1,0)</f>
        <v>1</v>
      </c>
      <c r="U122" s="18">
        <f>IF(ДАННЫЕ!U49=ДАННЫЕ!U50,1,0)</f>
        <v>1</v>
      </c>
      <c r="V122" s="18">
        <f>IF(ДАННЫЕ!V49=ДАННЫЕ!V50,1,0)</f>
        <v>1</v>
      </c>
      <c r="W122" s="18">
        <f>IF(ДАННЫЕ!W49=ДАННЫЕ!W50,1,0)</f>
        <v>1</v>
      </c>
      <c r="X122" s="18">
        <f>IF(ДАННЫЕ!X49=ДАННЫЕ!X50,1,0)</f>
        <v>1</v>
      </c>
      <c r="Y122" s="18">
        <f>IF(ДАННЫЕ!Y49=ДАННЫЕ!Y50,1,0)</f>
        <v>1</v>
      </c>
      <c r="Z122" s="18">
        <f>IF(ДАННЫЕ!Z49=ДАННЫЕ!Z50,1,0)</f>
        <v>1</v>
      </c>
      <c r="AA122" s="18">
        <f>IF(ДАННЫЕ!AA49=ДАННЫЕ!AA50,1,0)</f>
        <v>1</v>
      </c>
      <c r="AB122" s="18">
        <f>IF(ДАННЫЕ!AB49=ДАННЫЕ!AB50,1,0)</f>
        <v>1</v>
      </c>
      <c r="AC122" s="67">
        <f>IF(ДАННЫЕ!AC49=ДАННЫЕ!AC50,1,0)</f>
        <v>1</v>
      </c>
    </row>
    <row r="123" spans="1:29" x14ac:dyDescent="0.25">
      <c r="A123" s="18">
        <f t="shared" si="1"/>
        <v>49</v>
      </c>
      <c r="B123" s="18">
        <f>IF(ДАННЫЕ!B50=ДАННЫЕ!B51,1,0)</f>
        <v>1</v>
      </c>
      <c r="C123" s="18">
        <f>IF(ДАННЫЕ!C50=ДАННЫЕ!C51,1,0)</f>
        <v>1</v>
      </c>
      <c r="D123" s="18">
        <f>IF(ДАННЫЕ!D50=ДАННЫЕ!D51,1,0)</f>
        <v>1</v>
      </c>
      <c r="E123" s="18">
        <f>IF(ДАННЫЕ!E50=ДАННЫЕ!E51,1,0)</f>
        <v>1</v>
      </c>
      <c r="F123" s="18">
        <f>IF(ДАННЫЕ!F50=ДАННЫЕ!F51,1,0)</f>
        <v>1</v>
      </c>
      <c r="G123" s="18">
        <f>IF(ДАННЫЕ!G50=ДАННЫЕ!G51,1,0)</f>
        <v>1</v>
      </c>
      <c r="H123" s="18">
        <f>IF(ДАННЫЕ!H50=ДАННЫЕ!H51,1,0)</f>
        <v>1</v>
      </c>
      <c r="I123" s="18"/>
      <c r="J123" s="18"/>
      <c r="K123" s="18"/>
      <c r="L123" s="18">
        <f>IF(ДАННЫЕ!L50=ДАННЫЕ!L51,1,0)</f>
        <v>1</v>
      </c>
      <c r="M123" s="18">
        <f>IF(ДАННЫЕ!M50=ДАННЫЕ!M51,1,0)</f>
        <v>1</v>
      </c>
      <c r="N123" s="18">
        <f>IF(ДАННЫЕ!N50=ДАННЫЕ!N51,1,0)</f>
        <v>1</v>
      </c>
      <c r="O123" s="18">
        <f>IF(ДАННЫЕ!O50=ДАННЫЕ!O51,1,0)</f>
        <v>1</v>
      </c>
      <c r="P123" s="18">
        <f>IF(ДАННЫЕ!P50=ДАННЫЕ!P51,1,0)</f>
        <v>1</v>
      </c>
      <c r="Q123" s="18">
        <f>IF(ДАННЫЕ!Q50=ДАННЫЕ!Q51,1,0)</f>
        <v>1</v>
      </c>
      <c r="R123" s="18">
        <f>IF(ДАННЫЕ!R50=ДАННЫЕ!R51,1,0)</f>
        <v>1</v>
      </c>
      <c r="S123" s="18">
        <f>IF(ДАННЫЕ!S50=ДАННЫЕ!S51,1,0)</f>
        <v>1</v>
      </c>
      <c r="T123" s="18">
        <f>IF(ДАННЫЕ!T50=ДАННЫЕ!T51,1,0)</f>
        <v>1</v>
      </c>
      <c r="U123" s="18">
        <f>IF(ДАННЫЕ!U50=ДАННЫЕ!U51,1,0)</f>
        <v>1</v>
      </c>
      <c r="V123" s="18">
        <f>IF(ДАННЫЕ!V50=ДАННЫЕ!V51,1,0)</f>
        <v>1</v>
      </c>
      <c r="W123" s="18">
        <f>IF(ДАННЫЕ!W50=ДАННЫЕ!W51,1,0)</f>
        <v>1</v>
      </c>
      <c r="X123" s="18">
        <f>IF(ДАННЫЕ!X50=ДАННЫЕ!X51,1,0)</f>
        <v>1</v>
      </c>
      <c r="Y123" s="18">
        <f>IF(ДАННЫЕ!Y50=ДАННЫЕ!Y51,1,0)</f>
        <v>1</v>
      </c>
      <c r="Z123" s="18">
        <f>IF(ДАННЫЕ!Z50=ДАННЫЕ!Z51,1,0)</f>
        <v>1</v>
      </c>
      <c r="AA123" s="18">
        <f>IF(ДАННЫЕ!AA50=ДАННЫЕ!AA51,1,0)</f>
        <v>1</v>
      </c>
      <c r="AB123" s="18">
        <f>IF(ДАННЫЕ!AB50=ДАННЫЕ!AB51,1,0)</f>
        <v>1</v>
      </c>
      <c r="AC123" s="67">
        <f>IF(ДАННЫЕ!AC50=ДАННЫЕ!AC51,1,0)</f>
        <v>1</v>
      </c>
    </row>
    <row r="124" spans="1:29" x14ac:dyDescent="0.25">
      <c r="A124" s="18">
        <f t="shared" si="1"/>
        <v>50</v>
      </c>
      <c r="B124" s="18">
        <f>IF(ДАННЫЕ!B51=ДАННЫЕ!B52,1,0)</f>
        <v>1</v>
      </c>
      <c r="C124" s="18">
        <f>IF(ДАННЫЕ!C51=ДАННЫЕ!C52,1,0)</f>
        <v>1</v>
      </c>
      <c r="D124" s="18">
        <f>IF(ДАННЫЕ!D51=ДАННЫЕ!D52,1,0)</f>
        <v>1</v>
      </c>
      <c r="E124" s="18">
        <f>IF(ДАННЫЕ!E51=ДАННЫЕ!E52,1,0)</f>
        <v>1</v>
      </c>
      <c r="F124" s="18">
        <f>IF(ДАННЫЕ!F51=ДАННЫЕ!F52,1,0)</f>
        <v>1</v>
      </c>
      <c r="G124" s="18">
        <f>IF(ДАННЫЕ!G51=ДАННЫЕ!G52,1,0)</f>
        <v>1</v>
      </c>
      <c r="H124" s="18">
        <f>IF(ДАННЫЕ!H51=ДАННЫЕ!H52,1,0)</f>
        <v>1</v>
      </c>
      <c r="I124" s="18"/>
      <c r="J124" s="18"/>
      <c r="K124" s="18"/>
      <c r="L124" s="18">
        <f>IF(ДАННЫЕ!L51=ДАННЫЕ!L52,1,0)</f>
        <v>1</v>
      </c>
      <c r="M124" s="18">
        <f>IF(ДАННЫЕ!M51=ДАННЫЕ!M52,1,0)</f>
        <v>1</v>
      </c>
      <c r="N124" s="18">
        <f>IF(ДАННЫЕ!N51=ДАННЫЕ!N52,1,0)</f>
        <v>1</v>
      </c>
      <c r="O124" s="18">
        <f>IF(ДАННЫЕ!O51=ДАННЫЕ!O52,1,0)</f>
        <v>1</v>
      </c>
      <c r="P124" s="18">
        <f>IF(ДАННЫЕ!P51=ДАННЫЕ!P52,1,0)</f>
        <v>1</v>
      </c>
      <c r="Q124" s="18">
        <f>IF(ДАННЫЕ!Q51=ДАННЫЕ!Q52,1,0)</f>
        <v>1</v>
      </c>
      <c r="R124" s="18">
        <f>IF(ДАННЫЕ!R51=ДАННЫЕ!R52,1,0)</f>
        <v>1</v>
      </c>
      <c r="S124" s="18">
        <f>IF(ДАННЫЕ!S51=ДАННЫЕ!S52,1,0)</f>
        <v>1</v>
      </c>
      <c r="T124" s="18">
        <f>IF(ДАННЫЕ!T51=ДАННЫЕ!T52,1,0)</f>
        <v>1</v>
      </c>
      <c r="U124" s="18">
        <f>IF(ДАННЫЕ!U51=ДАННЫЕ!U52,1,0)</f>
        <v>1</v>
      </c>
      <c r="V124" s="18">
        <f>IF(ДАННЫЕ!V51=ДАННЫЕ!V52,1,0)</f>
        <v>1</v>
      </c>
      <c r="W124" s="18">
        <f>IF(ДАННЫЕ!W51=ДАННЫЕ!W52,1,0)</f>
        <v>1</v>
      </c>
      <c r="X124" s="18">
        <f>IF(ДАННЫЕ!X51=ДАННЫЕ!X52,1,0)</f>
        <v>1</v>
      </c>
      <c r="Y124" s="18">
        <f>IF(ДАННЫЕ!Y51=ДАННЫЕ!Y52,1,0)</f>
        <v>1</v>
      </c>
      <c r="Z124" s="18">
        <f>IF(ДАННЫЕ!Z51=ДАННЫЕ!Z52,1,0)</f>
        <v>1</v>
      </c>
      <c r="AA124" s="18">
        <f>IF(ДАННЫЕ!AA51=ДАННЫЕ!AA52,1,0)</f>
        <v>1</v>
      </c>
      <c r="AB124" s="18">
        <f>IF(ДАННЫЕ!AB51=ДАННЫЕ!AB52,1,0)</f>
        <v>1</v>
      </c>
      <c r="AC124" s="67">
        <f>IF(ДАННЫЕ!AC51=ДАННЫЕ!AC52,1,0)</f>
        <v>1</v>
      </c>
    </row>
    <row r="125" spans="1:29" x14ac:dyDescent="0.25">
      <c r="A125" s="18">
        <f t="shared" si="1"/>
        <v>51</v>
      </c>
      <c r="B125" s="18">
        <f>IF(ДАННЫЕ!B52=ДАННЫЕ!B53,1,0)</f>
        <v>1</v>
      </c>
      <c r="C125" s="18">
        <f>IF(ДАННЫЕ!C52=ДАННЫЕ!C53,1,0)</f>
        <v>1</v>
      </c>
      <c r="D125" s="18">
        <f>IF(ДАННЫЕ!D52=ДАННЫЕ!D53,1,0)</f>
        <v>1</v>
      </c>
      <c r="E125" s="18">
        <f>IF(ДАННЫЕ!E52=ДАННЫЕ!E53,1,0)</f>
        <v>1</v>
      </c>
      <c r="F125" s="18">
        <f>IF(ДАННЫЕ!F52=ДАННЫЕ!F53,1,0)</f>
        <v>1</v>
      </c>
      <c r="G125" s="18">
        <f>IF(ДАННЫЕ!G52=ДАННЫЕ!G53,1,0)</f>
        <v>1</v>
      </c>
      <c r="H125" s="18">
        <f>IF(ДАННЫЕ!H52=ДАННЫЕ!H53,1,0)</f>
        <v>1</v>
      </c>
      <c r="I125" s="18"/>
      <c r="J125" s="18"/>
      <c r="K125" s="18"/>
      <c r="L125" s="18">
        <f>IF(ДАННЫЕ!L52=ДАННЫЕ!L53,1,0)</f>
        <v>1</v>
      </c>
      <c r="M125" s="18">
        <f>IF(ДАННЫЕ!M52=ДАННЫЕ!M53,1,0)</f>
        <v>1</v>
      </c>
      <c r="N125" s="18">
        <f>IF(ДАННЫЕ!N52=ДАННЫЕ!N53,1,0)</f>
        <v>1</v>
      </c>
      <c r="O125" s="18">
        <f>IF(ДАННЫЕ!O52=ДАННЫЕ!O53,1,0)</f>
        <v>1</v>
      </c>
      <c r="P125" s="18">
        <f>IF(ДАННЫЕ!P52=ДАННЫЕ!P53,1,0)</f>
        <v>1</v>
      </c>
      <c r="Q125" s="18">
        <f>IF(ДАННЫЕ!Q52=ДАННЫЕ!Q53,1,0)</f>
        <v>1</v>
      </c>
      <c r="R125" s="18">
        <f>IF(ДАННЫЕ!R52=ДАННЫЕ!R53,1,0)</f>
        <v>1</v>
      </c>
      <c r="S125" s="18">
        <f>IF(ДАННЫЕ!S52=ДАННЫЕ!S53,1,0)</f>
        <v>1</v>
      </c>
      <c r="T125" s="18">
        <f>IF(ДАННЫЕ!T52=ДАННЫЕ!T53,1,0)</f>
        <v>1</v>
      </c>
      <c r="U125" s="18">
        <f>IF(ДАННЫЕ!U52=ДАННЫЕ!U53,1,0)</f>
        <v>1</v>
      </c>
      <c r="V125" s="18">
        <f>IF(ДАННЫЕ!V52=ДАННЫЕ!V53,1,0)</f>
        <v>1</v>
      </c>
      <c r="W125" s="18">
        <f>IF(ДАННЫЕ!W52=ДАННЫЕ!W53,1,0)</f>
        <v>1</v>
      </c>
      <c r="X125" s="18">
        <f>IF(ДАННЫЕ!X52=ДАННЫЕ!X53,1,0)</f>
        <v>1</v>
      </c>
      <c r="Y125" s="18">
        <f>IF(ДАННЫЕ!Y52=ДАННЫЕ!Y53,1,0)</f>
        <v>1</v>
      </c>
      <c r="Z125" s="18">
        <f>IF(ДАННЫЕ!Z52=ДАННЫЕ!Z53,1,0)</f>
        <v>1</v>
      </c>
      <c r="AA125" s="18">
        <f>IF(ДАННЫЕ!AA52=ДАННЫЕ!AA53,1,0)</f>
        <v>1</v>
      </c>
      <c r="AB125" s="18">
        <f>IF(ДАННЫЕ!AB52=ДАННЫЕ!AB53,1,0)</f>
        <v>1</v>
      </c>
      <c r="AC125" s="67">
        <f>IF(ДАННЫЕ!AC52=ДАННЫЕ!AC53,1,0)</f>
        <v>1</v>
      </c>
    </row>
    <row r="126" spans="1:29" x14ac:dyDescent="0.25">
      <c r="A126" s="18">
        <f t="shared" si="1"/>
        <v>52</v>
      </c>
      <c r="B126" s="18">
        <f>IF(ДАННЫЕ!B53=ДАННЫЕ!B54,1,0)</f>
        <v>1</v>
      </c>
      <c r="C126" s="18">
        <f>IF(ДАННЫЕ!C53=ДАННЫЕ!C54,1,0)</f>
        <v>1</v>
      </c>
      <c r="D126" s="18">
        <f>IF(ДАННЫЕ!D53=ДАННЫЕ!D54,1,0)</f>
        <v>1</v>
      </c>
      <c r="E126" s="18">
        <f>IF(ДАННЫЕ!E53=ДАННЫЕ!E54,1,0)</f>
        <v>1</v>
      </c>
      <c r="F126" s="18">
        <f>IF(ДАННЫЕ!F53=ДАННЫЕ!F54,1,0)</f>
        <v>1</v>
      </c>
      <c r="G126" s="18">
        <f>IF(ДАННЫЕ!G53=ДАННЫЕ!G54,1,0)</f>
        <v>1</v>
      </c>
      <c r="H126" s="18">
        <f>IF(ДАННЫЕ!H53=ДАННЫЕ!H54,1,0)</f>
        <v>1</v>
      </c>
      <c r="I126" s="18"/>
      <c r="J126" s="18"/>
      <c r="K126" s="18"/>
      <c r="L126" s="18">
        <f>IF(ДАННЫЕ!L53=ДАННЫЕ!L54,1,0)</f>
        <v>1</v>
      </c>
      <c r="M126" s="18">
        <f>IF(ДАННЫЕ!M53=ДАННЫЕ!M54,1,0)</f>
        <v>1</v>
      </c>
      <c r="N126" s="18">
        <f>IF(ДАННЫЕ!N53=ДАННЫЕ!N54,1,0)</f>
        <v>1</v>
      </c>
      <c r="O126" s="18">
        <f>IF(ДАННЫЕ!O53=ДАННЫЕ!O54,1,0)</f>
        <v>1</v>
      </c>
      <c r="P126" s="18">
        <f>IF(ДАННЫЕ!P53=ДАННЫЕ!P54,1,0)</f>
        <v>1</v>
      </c>
      <c r="Q126" s="18">
        <f>IF(ДАННЫЕ!Q53=ДАННЫЕ!Q54,1,0)</f>
        <v>1</v>
      </c>
      <c r="R126" s="18">
        <f>IF(ДАННЫЕ!R53=ДАННЫЕ!R54,1,0)</f>
        <v>1</v>
      </c>
      <c r="S126" s="18">
        <f>IF(ДАННЫЕ!S53=ДАННЫЕ!S54,1,0)</f>
        <v>1</v>
      </c>
      <c r="T126" s="18">
        <f>IF(ДАННЫЕ!T53=ДАННЫЕ!T54,1,0)</f>
        <v>1</v>
      </c>
      <c r="U126" s="18">
        <f>IF(ДАННЫЕ!U53=ДАННЫЕ!U54,1,0)</f>
        <v>1</v>
      </c>
      <c r="V126" s="18">
        <f>IF(ДАННЫЕ!V53=ДАННЫЕ!V54,1,0)</f>
        <v>1</v>
      </c>
      <c r="W126" s="18">
        <f>IF(ДАННЫЕ!W53=ДАННЫЕ!W54,1,0)</f>
        <v>1</v>
      </c>
      <c r="X126" s="18">
        <f>IF(ДАННЫЕ!X53=ДАННЫЕ!X54,1,0)</f>
        <v>1</v>
      </c>
      <c r="Y126" s="18">
        <f>IF(ДАННЫЕ!Y53=ДАННЫЕ!Y54,1,0)</f>
        <v>1</v>
      </c>
      <c r="Z126" s="18">
        <f>IF(ДАННЫЕ!Z53=ДАННЫЕ!Z54,1,0)</f>
        <v>1</v>
      </c>
      <c r="AA126" s="18">
        <f>IF(ДАННЫЕ!AA53=ДАННЫЕ!AA54,1,0)</f>
        <v>1</v>
      </c>
      <c r="AB126" s="18">
        <f>IF(ДАННЫЕ!AB53=ДАННЫЕ!AB54,1,0)</f>
        <v>1</v>
      </c>
      <c r="AC126" s="67">
        <f>IF(ДАННЫЕ!AC53=ДАННЫЕ!AC54,1,0)</f>
        <v>1</v>
      </c>
    </row>
    <row r="127" spans="1:29" x14ac:dyDescent="0.25">
      <c r="A127" s="18">
        <f t="shared" si="1"/>
        <v>53</v>
      </c>
      <c r="B127" s="18">
        <f>IF(ДАННЫЕ!B54=ДАННЫЕ!B55,1,0)</f>
        <v>1</v>
      </c>
      <c r="C127" s="18">
        <f>IF(ДАННЫЕ!C54=ДАННЫЕ!C55,1,0)</f>
        <v>1</v>
      </c>
      <c r="D127" s="18">
        <f>IF(ДАННЫЕ!D54=ДАННЫЕ!D55,1,0)</f>
        <v>1</v>
      </c>
      <c r="E127" s="18">
        <f>IF(ДАННЫЕ!E54=ДАННЫЕ!E55,1,0)</f>
        <v>1</v>
      </c>
      <c r="F127" s="18">
        <f>IF(ДАННЫЕ!F54=ДАННЫЕ!F55,1,0)</f>
        <v>1</v>
      </c>
      <c r="G127" s="18">
        <f>IF(ДАННЫЕ!G54=ДАННЫЕ!G55,1,0)</f>
        <v>1</v>
      </c>
      <c r="H127" s="18">
        <f>IF(ДАННЫЕ!H54=ДАННЫЕ!H55,1,0)</f>
        <v>1</v>
      </c>
      <c r="I127" s="18"/>
      <c r="J127" s="18"/>
      <c r="K127" s="18"/>
      <c r="L127" s="18">
        <f>IF(ДАННЫЕ!L54=ДАННЫЕ!L55,1,0)</f>
        <v>1</v>
      </c>
      <c r="M127" s="18">
        <f>IF(ДАННЫЕ!M54=ДАННЫЕ!M55,1,0)</f>
        <v>1</v>
      </c>
      <c r="N127" s="18">
        <f>IF(ДАННЫЕ!N54=ДАННЫЕ!N55,1,0)</f>
        <v>1</v>
      </c>
      <c r="O127" s="18">
        <f>IF(ДАННЫЕ!O54=ДАННЫЕ!O55,1,0)</f>
        <v>1</v>
      </c>
      <c r="P127" s="18">
        <f>IF(ДАННЫЕ!P54=ДАННЫЕ!P55,1,0)</f>
        <v>1</v>
      </c>
      <c r="Q127" s="18">
        <f>IF(ДАННЫЕ!Q54=ДАННЫЕ!Q55,1,0)</f>
        <v>1</v>
      </c>
      <c r="R127" s="18">
        <f>IF(ДАННЫЕ!R54=ДАННЫЕ!R55,1,0)</f>
        <v>1</v>
      </c>
      <c r="S127" s="18">
        <f>IF(ДАННЫЕ!S54=ДАННЫЕ!S55,1,0)</f>
        <v>1</v>
      </c>
      <c r="T127" s="18">
        <f>IF(ДАННЫЕ!T54=ДАННЫЕ!T55,1,0)</f>
        <v>1</v>
      </c>
      <c r="U127" s="18">
        <f>IF(ДАННЫЕ!U54=ДАННЫЕ!U55,1,0)</f>
        <v>1</v>
      </c>
      <c r="V127" s="18">
        <f>IF(ДАННЫЕ!V54=ДАННЫЕ!V55,1,0)</f>
        <v>1</v>
      </c>
      <c r="W127" s="18">
        <f>IF(ДАННЫЕ!W54=ДАННЫЕ!W55,1,0)</f>
        <v>1</v>
      </c>
      <c r="X127" s="18">
        <f>IF(ДАННЫЕ!X54=ДАННЫЕ!X55,1,0)</f>
        <v>1</v>
      </c>
      <c r="Y127" s="18">
        <f>IF(ДАННЫЕ!Y54=ДАННЫЕ!Y55,1,0)</f>
        <v>1</v>
      </c>
      <c r="Z127" s="18">
        <f>IF(ДАННЫЕ!Z54=ДАННЫЕ!Z55,1,0)</f>
        <v>1</v>
      </c>
      <c r="AA127" s="18">
        <f>IF(ДАННЫЕ!AA54=ДАННЫЕ!AA55,1,0)</f>
        <v>1</v>
      </c>
      <c r="AB127" s="18">
        <f>IF(ДАННЫЕ!AB54=ДАННЫЕ!AB55,1,0)</f>
        <v>1</v>
      </c>
      <c r="AC127" s="67">
        <f>IF(ДАННЫЕ!AC54=ДАННЫЕ!AC55,1,0)</f>
        <v>1</v>
      </c>
    </row>
    <row r="128" spans="1:29" x14ac:dyDescent="0.25">
      <c r="A128" s="18">
        <f t="shared" si="1"/>
        <v>54</v>
      </c>
      <c r="B128" s="18">
        <f>IF(ДАННЫЕ!B55=ДАННЫЕ!B56,1,0)</f>
        <v>1</v>
      </c>
      <c r="C128" s="18">
        <f>IF(ДАННЫЕ!C55=ДАННЫЕ!C56,1,0)</f>
        <v>1</v>
      </c>
      <c r="D128" s="18">
        <f>IF(ДАННЫЕ!D55=ДАННЫЕ!D56,1,0)</f>
        <v>1</v>
      </c>
      <c r="E128" s="18">
        <f>IF(ДАННЫЕ!E55=ДАННЫЕ!E56,1,0)</f>
        <v>1</v>
      </c>
      <c r="F128" s="18">
        <f>IF(ДАННЫЕ!F55=ДАННЫЕ!F56,1,0)</f>
        <v>1</v>
      </c>
      <c r="G128" s="18">
        <f>IF(ДАННЫЕ!G55=ДАННЫЕ!G56,1,0)</f>
        <v>1</v>
      </c>
      <c r="H128" s="18">
        <f>IF(ДАННЫЕ!H55=ДАННЫЕ!H56,1,0)</f>
        <v>1</v>
      </c>
      <c r="I128" s="18"/>
      <c r="J128" s="18"/>
      <c r="K128" s="18"/>
      <c r="L128" s="18">
        <f>IF(ДАННЫЕ!L55=ДАННЫЕ!L56,1,0)</f>
        <v>1</v>
      </c>
      <c r="M128" s="18">
        <f>IF(ДАННЫЕ!M55=ДАННЫЕ!M56,1,0)</f>
        <v>1</v>
      </c>
      <c r="N128" s="18">
        <f>IF(ДАННЫЕ!N55=ДАННЫЕ!N56,1,0)</f>
        <v>1</v>
      </c>
      <c r="O128" s="18">
        <f>IF(ДАННЫЕ!O55=ДАННЫЕ!O56,1,0)</f>
        <v>1</v>
      </c>
      <c r="P128" s="18">
        <f>IF(ДАННЫЕ!P55=ДАННЫЕ!P56,1,0)</f>
        <v>1</v>
      </c>
      <c r="Q128" s="18">
        <f>IF(ДАННЫЕ!Q55=ДАННЫЕ!Q56,1,0)</f>
        <v>1</v>
      </c>
      <c r="R128" s="18">
        <f>IF(ДАННЫЕ!R55=ДАННЫЕ!R56,1,0)</f>
        <v>1</v>
      </c>
      <c r="S128" s="18">
        <f>IF(ДАННЫЕ!S55=ДАННЫЕ!S56,1,0)</f>
        <v>1</v>
      </c>
      <c r="T128" s="18">
        <f>IF(ДАННЫЕ!T55=ДАННЫЕ!T56,1,0)</f>
        <v>1</v>
      </c>
      <c r="U128" s="18">
        <f>IF(ДАННЫЕ!U55=ДАННЫЕ!U56,1,0)</f>
        <v>1</v>
      </c>
      <c r="V128" s="18">
        <f>IF(ДАННЫЕ!V55=ДАННЫЕ!V56,1,0)</f>
        <v>1</v>
      </c>
      <c r="W128" s="18">
        <f>IF(ДАННЫЕ!W55=ДАННЫЕ!W56,1,0)</f>
        <v>1</v>
      </c>
      <c r="X128" s="18">
        <f>IF(ДАННЫЕ!X55=ДАННЫЕ!X56,1,0)</f>
        <v>1</v>
      </c>
      <c r="Y128" s="18">
        <f>IF(ДАННЫЕ!Y55=ДАННЫЕ!Y56,1,0)</f>
        <v>1</v>
      </c>
      <c r="Z128" s="18">
        <f>IF(ДАННЫЕ!Z55=ДАННЫЕ!Z56,1,0)</f>
        <v>1</v>
      </c>
      <c r="AA128" s="18">
        <f>IF(ДАННЫЕ!AA55=ДАННЫЕ!AA56,1,0)</f>
        <v>1</v>
      </c>
      <c r="AB128" s="18">
        <f>IF(ДАННЫЕ!AB55=ДАННЫЕ!AB56,1,0)</f>
        <v>1</v>
      </c>
      <c r="AC128" s="67">
        <f>IF(ДАННЫЕ!AC55=ДАННЫЕ!AC56,1,0)</f>
        <v>1</v>
      </c>
    </row>
    <row r="129" spans="1:36" x14ac:dyDescent="0.25">
      <c r="A129" s="18">
        <f t="shared" si="1"/>
        <v>55</v>
      </c>
      <c r="B129" s="18">
        <f>IF(ДАННЫЕ!B56=ДАННЫЕ!B57,1,0)</f>
        <v>1</v>
      </c>
      <c r="C129" s="18">
        <f>IF(ДАННЫЕ!C56=ДАННЫЕ!C57,1,0)</f>
        <v>1</v>
      </c>
      <c r="D129" s="18">
        <f>IF(ДАННЫЕ!D56=ДАННЫЕ!D57,1,0)</f>
        <v>1</v>
      </c>
      <c r="E129" s="18">
        <f>IF(ДАННЫЕ!E56=ДАННЫЕ!E57,1,0)</f>
        <v>1</v>
      </c>
      <c r="F129" s="18">
        <f>IF(ДАННЫЕ!F56=ДАННЫЕ!F57,1,0)</f>
        <v>1</v>
      </c>
      <c r="G129" s="18">
        <f>IF(ДАННЫЕ!G56=ДАННЫЕ!G57,1,0)</f>
        <v>1</v>
      </c>
      <c r="H129" s="18">
        <f>IF(ДАННЫЕ!H56=ДАННЫЕ!H57,1,0)</f>
        <v>1</v>
      </c>
      <c r="I129" s="18"/>
      <c r="J129" s="18"/>
      <c r="K129" s="18"/>
      <c r="L129" s="18">
        <f>IF(ДАННЫЕ!L56=ДАННЫЕ!L57,1,0)</f>
        <v>1</v>
      </c>
      <c r="M129" s="18">
        <f>IF(ДАННЫЕ!M56=ДАННЫЕ!M57,1,0)</f>
        <v>1</v>
      </c>
      <c r="N129" s="18">
        <f>IF(ДАННЫЕ!N56=ДАННЫЕ!N57,1,0)</f>
        <v>1</v>
      </c>
      <c r="O129" s="18">
        <f>IF(ДАННЫЕ!O56=ДАННЫЕ!O57,1,0)</f>
        <v>1</v>
      </c>
      <c r="P129" s="18">
        <f>IF(ДАННЫЕ!P56=ДАННЫЕ!P57,1,0)</f>
        <v>1</v>
      </c>
      <c r="Q129" s="18">
        <f>IF(ДАННЫЕ!Q56=ДАННЫЕ!Q57,1,0)</f>
        <v>1</v>
      </c>
      <c r="R129" s="18">
        <f>IF(ДАННЫЕ!R56=ДАННЫЕ!R57,1,0)</f>
        <v>1</v>
      </c>
      <c r="S129" s="18">
        <f>IF(ДАННЫЕ!S56=ДАННЫЕ!S57,1,0)</f>
        <v>1</v>
      </c>
      <c r="T129" s="18">
        <f>IF(ДАННЫЕ!T56=ДАННЫЕ!T57,1,0)</f>
        <v>1</v>
      </c>
      <c r="U129" s="18">
        <f>IF(ДАННЫЕ!U56=ДАННЫЕ!U57,1,0)</f>
        <v>1</v>
      </c>
      <c r="V129" s="18">
        <f>IF(ДАННЫЕ!V56=ДАННЫЕ!V57,1,0)</f>
        <v>1</v>
      </c>
      <c r="W129" s="18">
        <f>IF(ДАННЫЕ!W56=ДАННЫЕ!W57,1,0)</f>
        <v>1</v>
      </c>
      <c r="X129" s="18">
        <f>IF(ДАННЫЕ!X56=ДАННЫЕ!X57,1,0)</f>
        <v>1</v>
      </c>
      <c r="Y129" s="18">
        <f>IF(ДАННЫЕ!Y56=ДАННЫЕ!Y57,1,0)</f>
        <v>1</v>
      </c>
      <c r="Z129" s="18">
        <f>IF(ДАННЫЕ!Z56=ДАННЫЕ!Z57,1,0)</f>
        <v>1</v>
      </c>
      <c r="AA129" s="18">
        <f>IF(ДАННЫЕ!AA56=ДАННЫЕ!AA57,1,0)</f>
        <v>1</v>
      </c>
      <c r="AB129" s="18">
        <f>IF(ДАННЫЕ!AB56=ДАННЫЕ!AB57,1,0)</f>
        <v>1</v>
      </c>
      <c r="AC129" s="67">
        <f>IF(ДАННЫЕ!AC56=ДАННЫЕ!AC57,1,0)</f>
        <v>1</v>
      </c>
    </row>
    <row r="130" spans="1:36" x14ac:dyDescent="0.25">
      <c r="A130" s="18">
        <f t="shared" si="1"/>
        <v>56</v>
      </c>
      <c r="B130" s="18">
        <f>IF(ДАННЫЕ!B57=ДАННЫЕ!B58,1,0)</f>
        <v>1</v>
      </c>
      <c r="C130" s="18">
        <f>IF(ДАННЫЕ!C57=ДАННЫЕ!C58,1,0)</f>
        <v>1</v>
      </c>
      <c r="D130" s="18">
        <f>IF(ДАННЫЕ!D57=ДАННЫЕ!D58,1,0)</f>
        <v>1</v>
      </c>
      <c r="E130" s="18">
        <f>IF(ДАННЫЕ!E57=ДАННЫЕ!E58,1,0)</f>
        <v>1</v>
      </c>
      <c r="F130" s="18">
        <f>IF(ДАННЫЕ!F57=ДАННЫЕ!F58,1,0)</f>
        <v>1</v>
      </c>
      <c r="G130" s="18">
        <f>IF(ДАННЫЕ!G57=ДАННЫЕ!G58,1,0)</f>
        <v>1</v>
      </c>
      <c r="H130" s="18">
        <f>IF(ДАННЫЕ!H57=ДАННЫЕ!H58,1,0)</f>
        <v>1</v>
      </c>
      <c r="I130" s="18"/>
      <c r="J130" s="18"/>
      <c r="K130" s="18"/>
      <c r="L130" s="18">
        <f>IF(ДАННЫЕ!L57=ДАННЫЕ!L58,1,0)</f>
        <v>1</v>
      </c>
      <c r="M130" s="18">
        <f>IF(ДАННЫЕ!M57=ДАННЫЕ!M58,1,0)</f>
        <v>1</v>
      </c>
      <c r="N130" s="18">
        <f>IF(ДАННЫЕ!N57=ДАННЫЕ!N58,1,0)</f>
        <v>1</v>
      </c>
      <c r="O130" s="18">
        <f>IF(ДАННЫЕ!O57=ДАННЫЕ!O58,1,0)</f>
        <v>1</v>
      </c>
      <c r="P130" s="18">
        <f>IF(ДАННЫЕ!P57=ДАННЫЕ!P58,1,0)</f>
        <v>1</v>
      </c>
      <c r="Q130" s="18">
        <f>IF(ДАННЫЕ!Q57=ДАННЫЕ!Q58,1,0)</f>
        <v>1</v>
      </c>
      <c r="R130" s="18">
        <f>IF(ДАННЫЕ!R57=ДАННЫЕ!R58,1,0)</f>
        <v>1</v>
      </c>
      <c r="S130" s="18">
        <f>IF(ДАННЫЕ!S57=ДАННЫЕ!S58,1,0)</f>
        <v>1</v>
      </c>
      <c r="T130" s="18">
        <f>IF(ДАННЫЕ!T57=ДАННЫЕ!T58,1,0)</f>
        <v>1</v>
      </c>
      <c r="U130" s="18">
        <f>IF(ДАННЫЕ!U57=ДАННЫЕ!U58,1,0)</f>
        <v>1</v>
      </c>
      <c r="V130" s="18">
        <f>IF(ДАННЫЕ!V57=ДАННЫЕ!V58,1,0)</f>
        <v>1</v>
      </c>
      <c r="W130" s="18">
        <f>IF(ДАННЫЕ!W57=ДАННЫЕ!W58,1,0)</f>
        <v>1</v>
      </c>
      <c r="X130" s="18">
        <f>IF(ДАННЫЕ!X57=ДАННЫЕ!X58,1,0)</f>
        <v>1</v>
      </c>
      <c r="Y130" s="18">
        <f>IF(ДАННЫЕ!Y57=ДАННЫЕ!Y58,1,0)</f>
        <v>1</v>
      </c>
      <c r="Z130" s="18">
        <f>IF(ДАННЫЕ!Z57=ДАННЫЕ!Z58,1,0)</f>
        <v>1</v>
      </c>
      <c r="AA130" s="18">
        <f>IF(ДАННЫЕ!AA57=ДАННЫЕ!AA58,1,0)</f>
        <v>1</v>
      </c>
      <c r="AB130" s="18">
        <f>IF(ДАННЫЕ!AB57=ДАННЫЕ!AB58,1,0)</f>
        <v>1</v>
      </c>
      <c r="AC130" s="67">
        <f>IF(ДАННЫЕ!AC57=ДАННЫЕ!AC58,1,0)</f>
        <v>1</v>
      </c>
    </row>
    <row r="131" spans="1:36" x14ac:dyDescent="0.25">
      <c r="A131" s="18">
        <f t="shared" si="1"/>
        <v>57</v>
      </c>
      <c r="B131" s="18">
        <f>IF(ДАННЫЕ!B58=ДАННЫЕ!B59,1,0)</f>
        <v>1</v>
      </c>
      <c r="C131" s="18">
        <f>IF(ДАННЫЕ!C58=ДАННЫЕ!C59,1,0)</f>
        <v>1</v>
      </c>
      <c r="D131" s="18">
        <f>IF(ДАННЫЕ!D58=ДАННЫЕ!D59,1,0)</f>
        <v>1</v>
      </c>
      <c r="E131" s="18">
        <f>IF(ДАННЫЕ!E58=ДАННЫЕ!E59,1,0)</f>
        <v>1</v>
      </c>
      <c r="F131" s="18">
        <f>IF(ДАННЫЕ!F58=ДАННЫЕ!F59,1,0)</f>
        <v>1</v>
      </c>
      <c r="G131" s="18">
        <f>IF(ДАННЫЕ!G58=ДАННЫЕ!G59,1,0)</f>
        <v>1</v>
      </c>
      <c r="H131" s="18">
        <f>IF(ДАННЫЕ!H58=ДАННЫЕ!H59,1,0)</f>
        <v>1</v>
      </c>
      <c r="I131" s="18"/>
      <c r="J131" s="18"/>
      <c r="K131" s="18"/>
      <c r="L131" s="18">
        <f>IF(ДАННЫЕ!L58=ДАННЫЕ!L59,1,0)</f>
        <v>1</v>
      </c>
      <c r="M131" s="18">
        <f>IF(ДАННЫЕ!M58=ДАННЫЕ!M59,1,0)</f>
        <v>1</v>
      </c>
      <c r="N131" s="18">
        <f>IF(ДАННЫЕ!N58=ДАННЫЕ!N59,1,0)</f>
        <v>1</v>
      </c>
      <c r="O131" s="18">
        <f>IF(ДАННЫЕ!O58=ДАННЫЕ!O59,1,0)</f>
        <v>1</v>
      </c>
      <c r="P131" s="18">
        <f>IF(ДАННЫЕ!P58=ДАННЫЕ!P59,1,0)</f>
        <v>1</v>
      </c>
      <c r="Q131" s="18">
        <f>IF(ДАННЫЕ!Q58=ДАННЫЕ!Q59,1,0)</f>
        <v>1</v>
      </c>
      <c r="R131" s="18">
        <f>IF(ДАННЫЕ!R58=ДАННЫЕ!R59,1,0)</f>
        <v>1</v>
      </c>
      <c r="S131" s="18">
        <f>IF(ДАННЫЕ!S58=ДАННЫЕ!S59,1,0)</f>
        <v>1</v>
      </c>
      <c r="T131" s="18">
        <f>IF(ДАННЫЕ!T58=ДАННЫЕ!T59,1,0)</f>
        <v>1</v>
      </c>
      <c r="U131" s="18">
        <f>IF(ДАННЫЕ!U58=ДАННЫЕ!U59,1,0)</f>
        <v>1</v>
      </c>
      <c r="V131" s="18">
        <f>IF(ДАННЫЕ!V58=ДАННЫЕ!V59,1,0)</f>
        <v>1</v>
      </c>
      <c r="W131" s="18">
        <f>IF(ДАННЫЕ!W58=ДАННЫЕ!W59,1,0)</f>
        <v>1</v>
      </c>
      <c r="X131" s="18">
        <f>IF(ДАННЫЕ!X58=ДАННЫЕ!X59,1,0)</f>
        <v>1</v>
      </c>
      <c r="Y131" s="18">
        <f>IF(ДАННЫЕ!Y58=ДАННЫЕ!Y59,1,0)</f>
        <v>1</v>
      </c>
      <c r="Z131" s="18">
        <f>IF(ДАННЫЕ!Z58=ДАННЫЕ!Z59,1,0)</f>
        <v>1</v>
      </c>
      <c r="AA131" s="18">
        <f>IF(ДАННЫЕ!AA58=ДАННЫЕ!AA59,1,0)</f>
        <v>1</v>
      </c>
      <c r="AB131" s="18">
        <f>IF(ДАННЫЕ!AB58=ДАННЫЕ!AB59,1,0)</f>
        <v>1</v>
      </c>
      <c r="AC131" s="67">
        <f>IF(ДАННЫЕ!AC58=ДАННЫЕ!AC59,1,0)</f>
        <v>1</v>
      </c>
    </row>
    <row r="132" spans="1:36" x14ac:dyDescent="0.25">
      <c r="A132" s="18">
        <f t="shared" si="1"/>
        <v>58</v>
      </c>
      <c r="B132" s="18">
        <f>IF(ДАННЫЕ!B59=ДАННЫЕ!B60,1,0)</f>
        <v>1</v>
      </c>
      <c r="C132" s="18">
        <f>IF(ДАННЫЕ!C59=ДАННЫЕ!C60,1,0)</f>
        <v>1</v>
      </c>
      <c r="D132" s="18">
        <f>IF(ДАННЫЕ!D59=ДАННЫЕ!D60,1,0)</f>
        <v>1</v>
      </c>
      <c r="E132" s="18">
        <f>IF(ДАННЫЕ!E59=ДАННЫЕ!E60,1,0)</f>
        <v>1</v>
      </c>
      <c r="F132" s="18">
        <f>IF(ДАННЫЕ!F59=ДАННЫЕ!F60,1,0)</f>
        <v>1</v>
      </c>
      <c r="G132" s="18">
        <f>IF(ДАННЫЕ!G59=ДАННЫЕ!G60,1,0)</f>
        <v>1</v>
      </c>
      <c r="H132" s="18">
        <f>IF(ДАННЫЕ!H59=ДАННЫЕ!H60,1,0)</f>
        <v>1</v>
      </c>
      <c r="I132" s="18"/>
      <c r="J132" s="18"/>
      <c r="K132" s="18"/>
      <c r="L132" s="18">
        <f>IF(ДАННЫЕ!L59=ДАННЫЕ!L60,1,0)</f>
        <v>1</v>
      </c>
      <c r="M132" s="18">
        <f>IF(ДАННЫЕ!M59=ДАННЫЕ!M60,1,0)</f>
        <v>1</v>
      </c>
      <c r="N132" s="18">
        <f>IF(ДАННЫЕ!N59=ДАННЫЕ!N60,1,0)</f>
        <v>1</v>
      </c>
      <c r="O132" s="18">
        <f>IF(ДАННЫЕ!O59=ДАННЫЕ!O60,1,0)</f>
        <v>1</v>
      </c>
      <c r="P132" s="18">
        <f>IF(ДАННЫЕ!P59=ДАННЫЕ!P60,1,0)</f>
        <v>1</v>
      </c>
      <c r="Q132" s="18">
        <f>IF(ДАННЫЕ!Q59=ДАННЫЕ!Q60,1,0)</f>
        <v>1</v>
      </c>
      <c r="R132" s="18">
        <f>IF(ДАННЫЕ!R59=ДАННЫЕ!R60,1,0)</f>
        <v>1</v>
      </c>
      <c r="S132" s="18">
        <f>IF(ДАННЫЕ!S59=ДАННЫЕ!S60,1,0)</f>
        <v>1</v>
      </c>
      <c r="T132" s="18">
        <f>IF(ДАННЫЕ!T59=ДАННЫЕ!T60,1,0)</f>
        <v>1</v>
      </c>
      <c r="U132" s="18">
        <f>IF(ДАННЫЕ!U59=ДАННЫЕ!U60,1,0)</f>
        <v>1</v>
      </c>
      <c r="V132" s="18">
        <f>IF(ДАННЫЕ!V59=ДАННЫЕ!V60,1,0)</f>
        <v>1</v>
      </c>
      <c r="W132" s="18">
        <f>IF(ДАННЫЕ!W59=ДАННЫЕ!W60,1,0)</f>
        <v>1</v>
      </c>
      <c r="X132" s="18">
        <f>IF(ДАННЫЕ!X59=ДАННЫЕ!X60,1,0)</f>
        <v>1</v>
      </c>
      <c r="Y132" s="18">
        <f>IF(ДАННЫЕ!Y59=ДАННЫЕ!Y60,1,0)</f>
        <v>1</v>
      </c>
      <c r="Z132" s="18">
        <f>IF(ДАННЫЕ!Z59=ДАННЫЕ!Z60,1,0)</f>
        <v>1</v>
      </c>
      <c r="AA132" s="18">
        <f>IF(ДАННЫЕ!AA59=ДАННЫЕ!AA60,1,0)</f>
        <v>1</v>
      </c>
      <c r="AB132" s="18">
        <f>IF(ДАННЫЕ!AB59=ДАННЫЕ!AB60,1,0)</f>
        <v>1</v>
      </c>
      <c r="AC132" s="67">
        <f>IF(ДАННЫЕ!AC59=ДАННЫЕ!AC60,1,0)</f>
        <v>1</v>
      </c>
    </row>
    <row r="133" spans="1:36" ht="15.75" thickBot="1" x14ac:dyDescent="0.3">
      <c r="A133" s="18">
        <f t="shared" si="1"/>
        <v>59</v>
      </c>
      <c r="B133" s="18">
        <f>IF(ДАННЫЕ!B60=ДАННЫЕ!B61,1,0)</f>
        <v>1</v>
      </c>
      <c r="C133" s="18">
        <f>IF(ДАННЫЕ!C60=ДАННЫЕ!C61,1,0)</f>
        <v>1</v>
      </c>
      <c r="D133" s="18">
        <f>IF(ДАННЫЕ!D60=ДАННЫЕ!D61,1,0)</f>
        <v>1</v>
      </c>
      <c r="E133" s="18">
        <f>IF(ДАННЫЕ!E60=ДАННЫЕ!E61,1,0)</f>
        <v>1</v>
      </c>
      <c r="F133" s="18">
        <f>IF(ДАННЫЕ!F60=ДАННЫЕ!F61,1,0)</f>
        <v>1</v>
      </c>
      <c r="G133" s="18">
        <f>IF(ДАННЫЕ!G60=ДАННЫЕ!G61,1,0)</f>
        <v>1</v>
      </c>
      <c r="H133" s="18">
        <f>IF(ДАННЫЕ!H60=ДАННЫЕ!H61,1,0)</f>
        <v>1</v>
      </c>
      <c r="I133" s="18"/>
      <c r="J133" s="18"/>
      <c r="K133" s="18"/>
      <c r="L133" s="18">
        <f>IF(ДАННЫЕ!L60=ДАННЫЕ!L61,1,0)</f>
        <v>1</v>
      </c>
      <c r="M133" s="18">
        <f>IF(ДАННЫЕ!M60=ДАННЫЕ!M61,1,0)</f>
        <v>1</v>
      </c>
      <c r="N133" s="18">
        <f>IF(ДАННЫЕ!N60=ДАННЫЕ!N61,1,0)</f>
        <v>1</v>
      </c>
      <c r="O133" s="18">
        <f>IF(ДАННЫЕ!O60=ДАННЫЕ!O61,1,0)</f>
        <v>1</v>
      </c>
      <c r="P133" s="18">
        <f>IF(ДАННЫЕ!P60=ДАННЫЕ!P61,1,0)</f>
        <v>1</v>
      </c>
      <c r="Q133" s="18">
        <f>IF(ДАННЫЕ!Q60=ДАННЫЕ!Q61,1,0)</f>
        <v>1</v>
      </c>
      <c r="R133" s="18">
        <f>IF(ДАННЫЕ!R60=ДАННЫЕ!R61,1,0)</f>
        <v>1</v>
      </c>
      <c r="S133" s="18">
        <f>IF(ДАННЫЕ!S60=ДАННЫЕ!S61,1,0)</f>
        <v>1</v>
      </c>
      <c r="T133" s="18">
        <f>IF(ДАННЫЕ!T60=ДАННЫЕ!T61,1,0)</f>
        <v>1</v>
      </c>
      <c r="U133" s="18">
        <f>IF(ДАННЫЕ!U60=ДАННЫЕ!U61,1,0)</f>
        <v>1</v>
      </c>
      <c r="V133" s="18">
        <f>IF(ДАННЫЕ!V60=ДАННЫЕ!V61,1,0)</f>
        <v>1</v>
      </c>
      <c r="W133" s="18">
        <f>IF(ДАННЫЕ!W60=ДАННЫЕ!W61,1,0)</f>
        <v>1</v>
      </c>
      <c r="X133" s="18">
        <f>IF(ДАННЫЕ!X60=ДАННЫЕ!X61,1,0)</f>
        <v>1</v>
      </c>
      <c r="Y133" s="18">
        <f>IF(ДАННЫЕ!Y60=ДАННЫЕ!Y61,1,0)</f>
        <v>1</v>
      </c>
      <c r="Z133" s="18">
        <f>IF(ДАННЫЕ!Z60=ДАННЫЕ!Z61,1,0)</f>
        <v>1</v>
      </c>
      <c r="AA133" s="18">
        <f>IF(ДАННЫЕ!AA60=ДАННЫЕ!AA61,1,0)</f>
        <v>1</v>
      </c>
      <c r="AB133" s="18">
        <f>IF(ДАННЫЕ!AB60=ДАННЫЕ!AB61,1,0)</f>
        <v>1</v>
      </c>
      <c r="AC133" s="67">
        <f>IF(ДАННЫЕ!AC60=ДАННЫЕ!AC61,1,0)</f>
        <v>1</v>
      </c>
    </row>
    <row r="134" spans="1:36" ht="15.75" thickBot="1" x14ac:dyDescent="0.3">
      <c r="B134" s="4">
        <f>IF(SUM(B75:B133)=59,ДАННЫЕ!B2,0)</f>
        <v>33284</v>
      </c>
      <c r="C134" s="4">
        <f>IF(SUM(C75:C133)=59,ДАННЫЕ!C2,0)</f>
        <v>15</v>
      </c>
      <c r="D134" s="4" t="str">
        <f>IF(SUM(D75:D133)=59,ДАННЫЕ!D2,0)</f>
        <v>Газообразная среда</v>
      </c>
      <c r="E134" s="4">
        <f>IF(SUM(E75:E133)=59,ДАННЫЕ!E2,0)</f>
        <v>30</v>
      </c>
      <c r="F134" s="4">
        <f>IF(SUM(F75:F133)=59,ДАННЫЕ!F2,0)</f>
        <v>49121</v>
      </c>
      <c r="G134" s="4">
        <f>IF(SUM(G75:G133)=59,ДАННЫЕ!G2,0)</f>
        <v>2.8699999675154686E-3</v>
      </c>
      <c r="H134" s="4">
        <f>IF(SUM(H75:H133)=59,ДАННЫЕ!H2,0)</f>
        <v>3.5999999046325684</v>
      </c>
      <c r="I134" s="51">
        <f>_xlfn.MODE.SNGL(ДАННЫЕ!I2:I61)</f>
        <v>317.12216186523437</v>
      </c>
      <c r="J134" s="51">
        <f>_xlfn.MODE.SNGL(ДАННЫЕ!J2:J61)</f>
        <v>5</v>
      </c>
      <c r="K134" s="4">
        <f>AVERAGE(ДАННЫЕ!K2:K61)</f>
        <v>22.728752358754477</v>
      </c>
      <c r="L134" s="51">
        <f>_xlfn.MODE.SNGL(ДАННЫЕ!L2:L61)</f>
        <v>0</v>
      </c>
      <c r="M134" s="4" t="b">
        <f>IF(SUM(M75:M133)=59,ДАННЫЕ!M2,1)</f>
        <v>0</v>
      </c>
      <c r="N134" s="4" t="b">
        <f>IF(SUM(N75:N133)=59,ДАННЫЕ!N2,1)</f>
        <v>0</v>
      </c>
      <c r="O134" s="4" t="b">
        <f>IF(SUM(O75:O133)=59,ДАННЫЕ!O2,1)</f>
        <v>0</v>
      </c>
      <c r="P134" s="4" t="b">
        <f>IF(SUM(P75:P133)=59,ДАННЫЕ!P2,1)</f>
        <v>0</v>
      </c>
      <c r="Q134" s="4" t="b">
        <f>IF(SUM(Q75:Q133)=59,ДАННЫЕ!Q2,1)</f>
        <v>0</v>
      </c>
      <c r="R134" s="4" t="b">
        <f>IF(SUM(R75:R133)=59,ДАННЫЕ!R2,1)</f>
        <v>0</v>
      </c>
      <c r="S134" s="4" t="b">
        <f>IF(SUM(S75:S133)=59,ДАННЫЕ!S2,1)</f>
        <v>0</v>
      </c>
      <c r="T134" s="4" t="b">
        <f>IF(SUM(T75:T133)=59,ДАННЫЕ!T2,1)</f>
        <v>0</v>
      </c>
      <c r="U134" s="4" t="b">
        <f>IF(SUM(U75:U133)=59,ДАННЫЕ!U2,1)</f>
        <v>0</v>
      </c>
      <c r="V134" s="4" t="b">
        <f>IF(SUM(V75:V133)=59,ДАННЫЕ!V2,1)</f>
        <v>0</v>
      </c>
      <c r="W134" s="4" t="b">
        <f>IF(SUM(W75:W133)=59,ДАННЫЕ!W2,1)</f>
        <v>1</v>
      </c>
      <c r="X134" s="4" t="b">
        <f>IF(SUM(X75:X133)=59,ДАННЫЕ!X2,1)</f>
        <v>0</v>
      </c>
      <c r="Y134" s="4" t="b">
        <f>IF(SUM(Y75:Y133)=59,ДАННЫЕ!Y2,1)</f>
        <v>0</v>
      </c>
      <c r="Z134" s="4" t="b">
        <f>IF(SUM(Z75:Z133)=59,ДАННЫЕ!Z2,1)</f>
        <v>0</v>
      </c>
      <c r="AA134" s="4" t="b">
        <f>IF(SUM(AA75:AA133)=59,ДАННЫЕ!AA2,1)</f>
        <v>0</v>
      </c>
      <c r="AB134" s="4" t="b">
        <f>IF(SUM(AB75:AB133)=59,ДАННЫЕ!AB2,1)</f>
        <v>0</v>
      </c>
      <c r="AC134" s="51" t="b">
        <f>IF(SUM(AC75:AC133)=59,ДАННЫЕ!AC2,1)</f>
        <v>0</v>
      </c>
      <c r="AD134" t="s">
        <v>73</v>
      </c>
      <c r="AE134" s="134" t="s">
        <v>13</v>
      </c>
      <c r="AF134" s="134"/>
      <c r="AG134" s="135"/>
      <c r="AH134" s="67" t="s">
        <v>73</v>
      </c>
      <c r="AI134" s="136" t="s">
        <v>95</v>
      </c>
      <c r="AJ134" s="136"/>
    </row>
    <row r="135" spans="1:36" ht="26.25" thickBot="1" x14ac:dyDescent="0.3">
      <c r="I135">
        <f>MIN(ДАННЫЕ!I2:I61)</f>
        <v>258.16043090820312</v>
      </c>
      <c r="J135" s="18">
        <f>MIN(ДАННЫЕ!J2:J61)</f>
        <v>4</v>
      </c>
      <c r="K135" s="18">
        <f>MIN(ДАННЫЕ!K2:K61)</f>
        <v>22.709506988525391</v>
      </c>
      <c r="L135" s="18">
        <f>MIN(ДАННЫЕ!L2:L61)</f>
        <v>0</v>
      </c>
      <c r="M135" s="18">
        <f t="shared" ref="M135:AA135" si="2">IF(M134=FALSE,0,1)</f>
        <v>0</v>
      </c>
      <c r="N135" s="18">
        <f t="shared" si="2"/>
        <v>0</v>
      </c>
      <c r="O135" s="18">
        <f t="shared" si="2"/>
        <v>0</v>
      </c>
      <c r="P135" s="18">
        <f t="shared" si="2"/>
        <v>0</v>
      </c>
      <c r="Q135" s="18">
        <f t="shared" si="2"/>
        <v>0</v>
      </c>
      <c r="R135" s="18">
        <f t="shared" si="2"/>
        <v>0</v>
      </c>
      <c r="S135" s="18">
        <f t="shared" si="2"/>
        <v>0</v>
      </c>
      <c r="T135" s="18">
        <f t="shared" si="2"/>
        <v>0</v>
      </c>
      <c r="U135" s="18">
        <f t="shared" si="2"/>
        <v>0</v>
      </c>
      <c r="V135" s="18">
        <f t="shared" si="2"/>
        <v>0</v>
      </c>
      <c r="W135" s="18">
        <f t="shared" si="2"/>
        <v>1</v>
      </c>
      <c r="X135" s="18">
        <f t="shared" si="2"/>
        <v>0</v>
      </c>
      <c r="Y135" s="18">
        <f t="shared" si="2"/>
        <v>0</v>
      </c>
      <c r="Z135" s="18">
        <f t="shared" si="2"/>
        <v>0</v>
      </c>
      <c r="AA135" s="18">
        <f t="shared" si="2"/>
        <v>0</v>
      </c>
      <c r="AB135" s="18">
        <f>IF(AB134=FALSE,0,1)</f>
        <v>0</v>
      </c>
      <c r="AC135" s="67">
        <f t="shared" ref="AC135" si="3">IF(AC134=FALSE,0,1)</f>
        <v>0</v>
      </c>
      <c r="AD135" s="44">
        <f t="shared" ref="AD135:AD151" si="4">IF(OR(F$134=AF135,F$134=AG135),1,0)</f>
        <v>0</v>
      </c>
      <c r="AE135" s="43" t="s">
        <v>62</v>
      </c>
      <c r="AF135" s="39">
        <v>51395</v>
      </c>
      <c r="AG135" s="42">
        <v>-1</v>
      </c>
      <c r="AI135" s="74">
        <v>1</v>
      </c>
      <c r="AJ135" s="74">
        <v>2</v>
      </c>
    </row>
    <row r="136" spans="1:36" ht="39" thickBot="1" x14ac:dyDescent="0.3">
      <c r="I136" s="18">
        <f>MAX(ДАННЫЕ!I2:I61)</f>
        <v>748.68023681640625</v>
      </c>
      <c r="J136" s="18">
        <f>MAX(ДАННЫЕ!J2:J61)</f>
        <v>7</v>
      </c>
      <c r="K136" s="18">
        <f>MAX(ДАННЫЕ!K2:K61)</f>
        <v>22.747304916381836</v>
      </c>
      <c r="L136" s="18">
        <f>MAX(ДАННЫЕ!L2:L61)</f>
        <v>0</v>
      </c>
      <c r="AD136" s="44">
        <f t="shared" si="4"/>
        <v>0</v>
      </c>
      <c r="AE136" s="45" t="s">
        <v>63</v>
      </c>
      <c r="AF136" s="39">
        <v>29215</v>
      </c>
      <c r="AG136" s="42">
        <v>-1</v>
      </c>
      <c r="AH136" s="44">
        <f>IF(A$1=AI136,1,0)</f>
        <v>0</v>
      </c>
      <c r="AI136" s="71" t="s">
        <v>96</v>
      </c>
      <c r="AJ136" s="76" t="s">
        <v>97</v>
      </c>
    </row>
    <row r="137" spans="1:36" ht="26.25" thickBot="1" x14ac:dyDescent="0.3">
      <c r="AD137" s="44">
        <f t="shared" si="4"/>
        <v>0</v>
      </c>
      <c r="AE137" s="45" t="s">
        <v>64</v>
      </c>
      <c r="AF137" s="39">
        <v>63422</v>
      </c>
      <c r="AG137" s="42">
        <v>-1</v>
      </c>
      <c r="AH137" s="44">
        <f t="shared" ref="AH137:AH148" si="5">IF(A$1=AI137,1,0)</f>
        <v>0</v>
      </c>
      <c r="AI137" s="72" t="s">
        <v>98</v>
      </c>
      <c r="AJ137" s="72" t="s">
        <v>99</v>
      </c>
    </row>
    <row r="138" spans="1:36" ht="26.25" thickBot="1" x14ac:dyDescent="0.3">
      <c r="AD138" s="44">
        <f t="shared" si="4"/>
        <v>0</v>
      </c>
      <c r="AE138" s="45" t="s">
        <v>65</v>
      </c>
      <c r="AF138" s="39">
        <v>51380</v>
      </c>
      <c r="AG138" s="42">
        <v>-1</v>
      </c>
      <c r="AH138" s="44">
        <f t="shared" si="5"/>
        <v>0</v>
      </c>
      <c r="AI138" s="72" t="s">
        <v>100</v>
      </c>
      <c r="AJ138" s="72" t="s">
        <v>101</v>
      </c>
    </row>
    <row r="139" spans="1:36" ht="26.25" thickBot="1" x14ac:dyDescent="0.3">
      <c r="AD139" s="44">
        <f t="shared" si="4"/>
        <v>0</v>
      </c>
      <c r="AE139" s="45" t="s">
        <v>66</v>
      </c>
      <c r="AF139" s="39">
        <v>36972</v>
      </c>
      <c r="AG139" s="42">
        <v>9245</v>
      </c>
      <c r="AH139" s="44">
        <f t="shared" si="5"/>
        <v>0</v>
      </c>
      <c r="AI139" s="72" t="s">
        <v>102</v>
      </c>
      <c r="AJ139" s="72" t="s">
        <v>103</v>
      </c>
    </row>
    <row r="140" spans="1:36" ht="26.25" thickBot="1" x14ac:dyDescent="0.3">
      <c r="AD140" s="44">
        <f t="shared" si="4"/>
        <v>0</v>
      </c>
      <c r="AE140" s="45" t="s">
        <v>67</v>
      </c>
      <c r="AF140" s="39">
        <v>4434</v>
      </c>
      <c r="AG140" s="42">
        <v>42275</v>
      </c>
      <c r="AH140" s="44">
        <f t="shared" si="5"/>
        <v>0</v>
      </c>
      <c r="AI140" s="72" t="s">
        <v>104</v>
      </c>
      <c r="AJ140" s="72" t="s">
        <v>105</v>
      </c>
    </row>
    <row r="141" spans="1:36" ht="90.75" thickBot="1" x14ac:dyDescent="0.3">
      <c r="B141" s="16" t="s">
        <v>0</v>
      </c>
      <c r="C141" s="49" t="s">
        <v>74</v>
      </c>
      <c r="D141" s="16" t="s">
        <v>1</v>
      </c>
      <c r="E141" s="22" t="s">
        <v>12</v>
      </c>
      <c r="F141" s="34" t="s">
        <v>19</v>
      </c>
      <c r="G141" s="17" t="s">
        <v>10</v>
      </c>
      <c r="H141" s="17" t="s">
        <v>11</v>
      </c>
      <c r="I141" s="50" t="s">
        <v>4</v>
      </c>
      <c r="J141" s="17" t="s">
        <v>2</v>
      </c>
      <c r="K141" s="34" t="s">
        <v>23</v>
      </c>
      <c r="L141" s="17" t="s">
        <v>5</v>
      </c>
      <c r="M141" s="36" t="s">
        <v>41</v>
      </c>
      <c r="N141" s="37" t="s">
        <v>42</v>
      </c>
      <c r="O141" s="37" t="s">
        <v>43</v>
      </c>
      <c r="P141" s="37" t="s">
        <v>44</v>
      </c>
      <c r="Q141" s="37" t="s">
        <v>45</v>
      </c>
      <c r="R141" s="37" t="s">
        <v>46</v>
      </c>
      <c r="S141" s="37" t="s">
        <v>47</v>
      </c>
      <c r="T141" s="37" t="s">
        <v>48</v>
      </c>
      <c r="U141" s="37" t="s">
        <v>49</v>
      </c>
      <c r="V141" s="37" t="s">
        <v>50</v>
      </c>
      <c r="W141" s="37" t="s">
        <v>51</v>
      </c>
      <c r="X141" s="37" t="s">
        <v>7</v>
      </c>
      <c r="Y141" s="23" t="s">
        <v>8</v>
      </c>
      <c r="Z141" s="37" t="s">
        <v>52</v>
      </c>
      <c r="AA141" s="23" t="s">
        <v>53</v>
      </c>
      <c r="AB141" s="38" t="s">
        <v>54</v>
      </c>
      <c r="AC141" s="109" t="s">
        <v>152</v>
      </c>
      <c r="AD141" s="44">
        <f t="shared" si="4"/>
        <v>0</v>
      </c>
      <c r="AE141" s="43" t="s">
        <v>68</v>
      </c>
      <c r="AF141" s="39">
        <v>34068</v>
      </c>
      <c r="AG141" s="42">
        <v>11231</v>
      </c>
      <c r="AH141" s="44">
        <f t="shared" si="5"/>
        <v>0</v>
      </c>
      <c r="AI141" s="72" t="s">
        <v>106</v>
      </c>
      <c r="AJ141" s="72" t="s">
        <v>107</v>
      </c>
    </row>
    <row r="142" spans="1:36" ht="26.25" thickBot="1" x14ac:dyDescent="0.3">
      <c r="AD142" s="44">
        <f t="shared" si="4"/>
        <v>0</v>
      </c>
      <c r="AE142" s="45" t="s">
        <v>61</v>
      </c>
      <c r="AF142" s="39">
        <v>63504</v>
      </c>
      <c r="AG142" s="42">
        <v>39945</v>
      </c>
      <c r="AH142" s="44">
        <f t="shared" si="5"/>
        <v>0</v>
      </c>
      <c r="AI142" s="72" t="s">
        <v>108</v>
      </c>
      <c r="AJ142" s="72" t="s">
        <v>109</v>
      </c>
    </row>
    <row r="143" spans="1:36" ht="26.25" thickBot="1" x14ac:dyDescent="0.3">
      <c r="AD143" s="44">
        <f t="shared" si="4"/>
        <v>0</v>
      </c>
      <c r="AE143" s="45" t="s">
        <v>69</v>
      </c>
      <c r="AF143" s="39">
        <v>38242</v>
      </c>
      <c r="AG143" s="42">
        <v>-1</v>
      </c>
      <c r="AH143" s="44">
        <f t="shared" si="5"/>
        <v>0</v>
      </c>
      <c r="AI143" s="72" t="s">
        <v>110</v>
      </c>
      <c r="AJ143" s="72" t="s">
        <v>111</v>
      </c>
    </row>
    <row r="144" spans="1:36" ht="26.25" thickBot="1" x14ac:dyDescent="0.3">
      <c r="AD144" s="44">
        <f t="shared" si="4"/>
        <v>0</v>
      </c>
      <c r="AE144" s="45" t="s">
        <v>55</v>
      </c>
      <c r="AF144" s="39">
        <v>52229</v>
      </c>
      <c r="AG144" s="42">
        <v>-1</v>
      </c>
      <c r="AH144" s="44">
        <f t="shared" si="5"/>
        <v>0</v>
      </c>
      <c r="AI144" s="72" t="s">
        <v>112</v>
      </c>
      <c r="AJ144" s="72" t="s">
        <v>113</v>
      </c>
    </row>
    <row r="145" spans="30:38" ht="15.75" thickBot="1" x14ac:dyDescent="0.3">
      <c r="AD145" s="44">
        <f t="shared" si="4"/>
        <v>0</v>
      </c>
      <c r="AE145" s="45" t="s">
        <v>59</v>
      </c>
      <c r="AF145" s="39">
        <v>15351</v>
      </c>
      <c r="AG145" s="42">
        <v>-1</v>
      </c>
      <c r="AH145" s="44">
        <f t="shared" si="5"/>
        <v>1</v>
      </c>
      <c r="AI145" s="72" t="s">
        <v>114</v>
      </c>
      <c r="AJ145" s="72" t="s">
        <v>115</v>
      </c>
    </row>
    <row r="146" spans="30:38" ht="15.75" thickBot="1" x14ac:dyDescent="0.3">
      <c r="AD146" s="44">
        <f t="shared" si="4"/>
        <v>0</v>
      </c>
      <c r="AE146" s="45" t="s">
        <v>60</v>
      </c>
      <c r="AF146" s="39">
        <v>54668</v>
      </c>
      <c r="AG146" s="42">
        <v>-1</v>
      </c>
      <c r="AH146" s="44">
        <f t="shared" si="5"/>
        <v>0</v>
      </c>
      <c r="AI146" s="72" t="s">
        <v>117</v>
      </c>
      <c r="AJ146" s="72" t="s">
        <v>120</v>
      </c>
    </row>
    <row r="147" spans="30:38" ht="15.75" thickBot="1" x14ac:dyDescent="0.3">
      <c r="AD147" s="44">
        <f t="shared" si="4"/>
        <v>0</v>
      </c>
      <c r="AE147" s="45" t="s">
        <v>56</v>
      </c>
      <c r="AF147" s="39">
        <v>41649</v>
      </c>
      <c r="AG147" s="42">
        <v>-1</v>
      </c>
      <c r="AH147" s="44">
        <f t="shared" si="5"/>
        <v>0</v>
      </c>
      <c r="AI147" s="72" t="s">
        <v>118</v>
      </c>
      <c r="AJ147" s="72" t="s">
        <v>121</v>
      </c>
    </row>
    <row r="148" spans="30:38" ht="15.75" thickBot="1" x14ac:dyDescent="0.3">
      <c r="AD148" s="44">
        <f t="shared" si="4"/>
        <v>0</v>
      </c>
      <c r="AE148" s="45" t="s">
        <v>57</v>
      </c>
      <c r="AF148" s="39">
        <v>24188</v>
      </c>
      <c r="AG148" s="42">
        <v>-1</v>
      </c>
      <c r="AH148" s="44">
        <f t="shared" si="5"/>
        <v>0</v>
      </c>
      <c r="AI148" s="72" t="s">
        <v>119</v>
      </c>
      <c r="AJ148" s="72" t="s">
        <v>122</v>
      </c>
    </row>
    <row r="149" spans="30:38" ht="15.75" thickBot="1" x14ac:dyDescent="0.3">
      <c r="AD149" s="44">
        <f t="shared" si="4"/>
        <v>0</v>
      </c>
      <c r="AE149" s="43" t="s">
        <v>58</v>
      </c>
      <c r="AF149" s="39">
        <v>54601</v>
      </c>
      <c r="AG149" s="42">
        <v>-1</v>
      </c>
      <c r="AI149" s="75"/>
      <c r="AJ149" s="75"/>
    </row>
    <row r="150" spans="30:38" ht="15.75" thickBot="1" x14ac:dyDescent="0.3">
      <c r="AD150" s="44">
        <f t="shared" si="4"/>
        <v>0</v>
      </c>
      <c r="AE150" s="43" t="s">
        <v>70</v>
      </c>
      <c r="AF150" s="40">
        <v>24223</v>
      </c>
      <c r="AG150" s="42">
        <v>-1</v>
      </c>
      <c r="AI150" s="75"/>
      <c r="AJ150" s="75"/>
    </row>
    <row r="151" spans="30:38" ht="15.75" thickBot="1" x14ac:dyDescent="0.3">
      <c r="AD151" s="44">
        <f t="shared" si="4"/>
        <v>0</v>
      </c>
      <c r="AE151" s="43" t="s">
        <v>71</v>
      </c>
      <c r="AF151" s="55">
        <v>40793</v>
      </c>
      <c r="AG151" s="42">
        <v>-1</v>
      </c>
      <c r="AI151" s="75"/>
      <c r="AJ151" s="75"/>
    </row>
    <row r="152" spans="30:38" ht="15.75" thickBot="1" x14ac:dyDescent="0.3">
      <c r="AD152" s="44">
        <f>IF(OR(F$134=AF152,F$134=AG152),1,0)</f>
        <v>0</v>
      </c>
      <c r="AE152" s="53" t="s">
        <v>72</v>
      </c>
      <c r="AF152" s="19">
        <v>542</v>
      </c>
      <c r="AG152" s="54">
        <v>-1</v>
      </c>
      <c r="AI152" s="75"/>
      <c r="AJ152" s="75"/>
    </row>
    <row r="153" spans="30:38" ht="15.75" thickBot="1" x14ac:dyDescent="0.3">
      <c r="AD153" s="44">
        <f t="shared" ref="AD153:AD157" si="6">IF(OR(F$134=AF153,F$134=AG153),1,0)</f>
        <v>0</v>
      </c>
      <c r="AE153" s="53" t="s">
        <v>75</v>
      </c>
      <c r="AF153" s="56">
        <v>7291</v>
      </c>
      <c r="AG153" s="54">
        <v>-1</v>
      </c>
      <c r="AI153" s="73" t="s">
        <v>116</v>
      </c>
      <c r="AJ153" s="73" t="s">
        <v>116</v>
      </c>
    </row>
    <row r="154" spans="30:38" ht="15.75" thickBot="1" x14ac:dyDescent="0.3">
      <c r="AD154" s="44">
        <f t="shared" si="6"/>
        <v>0</v>
      </c>
      <c r="AE154" s="53" t="s">
        <v>76</v>
      </c>
      <c r="AF154" s="19">
        <v>37262</v>
      </c>
      <c r="AG154" s="54">
        <v>-1</v>
      </c>
    </row>
    <row r="155" spans="30:38" ht="15.75" thickBot="1" x14ac:dyDescent="0.3">
      <c r="AD155" s="44">
        <f t="shared" si="6"/>
        <v>0</v>
      </c>
      <c r="AE155" s="53" t="s">
        <v>77</v>
      </c>
      <c r="AF155" s="56">
        <v>23371</v>
      </c>
      <c r="AG155" s="54">
        <v>-1</v>
      </c>
      <c r="AL155" s="52"/>
    </row>
    <row r="156" spans="30:38" ht="15.75" thickBot="1" x14ac:dyDescent="0.3">
      <c r="AD156" s="44">
        <f t="shared" si="6"/>
        <v>0</v>
      </c>
      <c r="AE156" s="53" t="s">
        <v>78</v>
      </c>
      <c r="AF156" s="56">
        <v>36241</v>
      </c>
      <c r="AG156" s="54">
        <v>-1</v>
      </c>
    </row>
    <row r="157" spans="30:38" ht="15.75" thickBot="1" x14ac:dyDescent="0.3">
      <c r="AD157" s="44">
        <f t="shared" si="6"/>
        <v>0</v>
      </c>
      <c r="AE157" s="53" t="s">
        <v>79</v>
      </c>
      <c r="AF157" s="56">
        <v>53223</v>
      </c>
      <c r="AG157" s="54">
        <v>-1</v>
      </c>
    </row>
    <row r="160" spans="30:38" x14ac:dyDescent="0.25">
      <c r="AE160" s="41" t="s">
        <v>9</v>
      </c>
      <c r="AF160" t="e">
        <f>VLOOKUP(1,$AD$135:$AE$157,2,FALSE)</f>
        <v>#N/A</v>
      </c>
      <c r="AI160" s="41" t="s">
        <v>9</v>
      </c>
      <c r="AJ160" s="67" t="str">
        <f>VLOOKUP(A1,$AI$135:$AJ$152,2,FALSE)</f>
        <v>3.1.22</v>
      </c>
    </row>
  </sheetData>
  <mergeCells count="2">
    <mergeCell ref="AE134:AG134"/>
    <mergeCell ref="AI134:AJ1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72"/>
  <sheetViews>
    <sheetView tabSelected="1" topLeftCell="A22" zoomScaleNormal="100" workbookViewId="0">
      <selection activeCell="E46" sqref="E46"/>
    </sheetView>
  </sheetViews>
  <sheetFormatPr defaultColWidth="0" defaultRowHeight="14.25" zeroHeight="1" x14ac:dyDescent="0.2"/>
  <cols>
    <col min="1" max="1" width="3" style="1" customWidth="1"/>
    <col min="2" max="2" width="43.5703125" style="1" customWidth="1"/>
    <col min="3" max="3" width="8.5703125" style="1" customWidth="1"/>
    <col min="4" max="4" width="14.7109375" style="5" customWidth="1"/>
    <col min="5" max="5" width="14.85546875" style="1" customWidth="1"/>
    <col min="6" max="6" width="1.7109375" style="1" customWidth="1"/>
    <col min="7" max="7" width="13.28515625" style="1" customWidth="1"/>
    <col min="8" max="8" width="1.7109375" style="1" customWidth="1"/>
    <col min="9" max="9" width="18.28515625" style="5" customWidth="1"/>
    <col min="10" max="10" width="1.85546875" style="5" customWidth="1"/>
    <col min="11" max="11" width="0.7109375" style="1" customWidth="1"/>
    <col min="12" max="12" width="9.140625" style="1" hidden="1" customWidth="1"/>
    <col min="13" max="13" width="30.85546875" style="1" hidden="1" customWidth="1"/>
    <col min="14" max="14" width="45.7109375" style="1" hidden="1" customWidth="1"/>
    <col min="15" max="15" width="15.7109375" style="1" hidden="1" customWidth="1"/>
    <col min="16" max="16384" width="9.140625" style="1" hidden="1"/>
  </cols>
  <sheetData>
    <row r="1" spans="1:11" x14ac:dyDescent="0.2">
      <c r="A1" s="6"/>
      <c r="B1" s="7"/>
      <c r="C1" s="7"/>
      <c r="D1" s="7"/>
      <c r="E1" s="7"/>
      <c r="F1" s="7"/>
      <c r="G1" s="7"/>
      <c r="H1" s="7"/>
      <c r="I1" s="7"/>
      <c r="J1" s="8"/>
      <c r="K1" s="11"/>
    </row>
    <row r="2" spans="1:11" ht="18" x14ac:dyDescent="0.25">
      <c r="A2" s="14"/>
      <c r="B2" s="138" t="s">
        <v>93</v>
      </c>
      <c r="C2" s="138"/>
      <c r="D2" s="138"/>
      <c r="E2" s="138"/>
      <c r="F2" s="138"/>
      <c r="G2" s="138"/>
      <c r="H2" s="138"/>
      <c r="I2" s="138"/>
      <c r="J2" s="31"/>
      <c r="K2" s="11"/>
    </row>
    <row r="3" spans="1:11" ht="15.75" customHeight="1" x14ac:dyDescent="0.25">
      <c r="A3" s="14"/>
      <c r="B3" s="139" t="s">
        <v>80</v>
      </c>
      <c r="C3" s="139"/>
      <c r="D3" s="139"/>
      <c r="E3" s="139"/>
      <c r="F3" s="139"/>
      <c r="G3" s="139"/>
      <c r="H3" s="139"/>
      <c r="I3" s="139"/>
      <c r="J3" s="104"/>
      <c r="K3" s="11"/>
    </row>
    <row r="4" spans="1:11" ht="15" x14ac:dyDescent="0.25">
      <c r="A4" s="14"/>
      <c r="C4" s="137"/>
      <c r="D4" s="137"/>
      <c r="E4" s="137"/>
      <c r="F4" s="137"/>
      <c r="G4" s="137"/>
      <c r="H4" s="137"/>
      <c r="I4" s="137"/>
      <c r="J4" s="27"/>
      <c r="K4" s="11"/>
    </row>
    <row r="5" spans="1:11" s="91" customFormat="1" ht="15" x14ac:dyDescent="0.25">
      <c r="A5" s="77"/>
      <c r="B5" s="107" t="s">
        <v>133</v>
      </c>
      <c r="C5" s="144" t="s">
        <v>134</v>
      </c>
      <c r="D5" s="144"/>
      <c r="E5" s="144"/>
      <c r="F5" s="144"/>
      <c r="G5" s="144"/>
      <c r="H5" s="144"/>
      <c r="I5" s="144"/>
      <c r="J5" s="27"/>
      <c r="K5" s="82"/>
    </row>
    <row r="6" spans="1:11" s="91" customFormat="1" ht="15" x14ac:dyDescent="0.25">
      <c r="A6" s="77"/>
      <c r="B6" s="108" t="s">
        <v>135</v>
      </c>
      <c r="C6" s="144" t="s">
        <v>137</v>
      </c>
      <c r="D6" s="144"/>
      <c r="E6" s="144"/>
      <c r="F6" s="144"/>
      <c r="G6" s="144"/>
      <c r="H6" s="144"/>
      <c r="I6" s="144"/>
      <c r="J6" s="27"/>
      <c r="K6" s="82"/>
    </row>
    <row r="7" spans="1:11" s="91" customFormat="1" ht="15" x14ac:dyDescent="0.25">
      <c r="A7" s="77"/>
      <c r="B7" s="107" t="s">
        <v>136</v>
      </c>
      <c r="C7" s="144" t="s">
        <v>138</v>
      </c>
      <c r="D7" s="144"/>
      <c r="E7" s="144"/>
      <c r="F7" s="144"/>
      <c r="G7" s="144"/>
      <c r="H7" s="144"/>
      <c r="I7" s="144"/>
      <c r="J7" s="27"/>
      <c r="K7" s="82"/>
    </row>
    <row r="8" spans="1:11" s="91" customFormat="1" ht="15" x14ac:dyDescent="0.25">
      <c r="A8" s="77"/>
      <c r="B8" s="107" t="s">
        <v>139</v>
      </c>
      <c r="C8" s="144">
        <f>ДАННЫЕ!B134</f>
        <v>33284</v>
      </c>
      <c r="D8" s="144"/>
      <c r="E8" s="144"/>
      <c r="F8" s="144"/>
      <c r="G8" s="144"/>
      <c r="H8" s="144"/>
      <c r="I8" s="144"/>
      <c r="J8" s="27"/>
      <c r="K8" s="82"/>
    </row>
    <row r="9" spans="1:11" s="91" customFormat="1" ht="15" x14ac:dyDescent="0.25">
      <c r="A9" s="77"/>
      <c r="B9" s="108" t="s">
        <v>140</v>
      </c>
      <c r="C9" s="144">
        <v>2021</v>
      </c>
      <c r="D9" s="144"/>
      <c r="E9" s="144"/>
      <c r="F9" s="144"/>
      <c r="G9" s="144"/>
      <c r="H9" s="144"/>
      <c r="I9" s="144"/>
      <c r="J9" s="27"/>
      <c r="K9" s="82"/>
    </row>
    <row r="10" spans="1:11" s="91" customFormat="1" ht="15" x14ac:dyDescent="0.25">
      <c r="A10" s="77"/>
      <c r="B10" s="108" t="s">
        <v>141</v>
      </c>
      <c r="C10" s="144" t="s">
        <v>147</v>
      </c>
      <c r="D10" s="144"/>
      <c r="E10" s="144"/>
      <c r="F10" s="144"/>
      <c r="G10" s="144"/>
      <c r="H10" s="144"/>
      <c r="I10" s="144"/>
      <c r="J10" s="27"/>
      <c r="K10" s="82"/>
    </row>
    <row r="11" spans="1:11" s="91" customFormat="1" ht="15" x14ac:dyDescent="0.25">
      <c r="A11" s="77"/>
      <c r="B11" s="141" t="s">
        <v>142</v>
      </c>
      <c r="C11" s="142" t="s">
        <v>94</v>
      </c>
      <c r="D11" s="142"/>
      <c r="E11" s="142"/>
      <c r="F11" s="142"/>
      <c r="G11" s="142"/>
      <c r="H11" s="142"/>
      <c r="I11" s="142"/>
      <c r="J11" s="27"/>
      <c r="K11" s="82"/>
    </row>
    <row r="12" spans="1:11" ht="15" customHeight="1" x14ac:dyDescent="0.25">
      <c r="A12" s="14"/>
      <c r="B12" s="141"/>
      <c r="C12" s="142"/>
      <c r="D12" s="142"/>
      <c r="E12" s="142"/>
      <c r="F12" s="142"/>
      <c r="G12" s="142"/>
      <c r="H12" s="142"/>
      <c r="I12" s="142"/>
      <c r="J12" s="27"/>
      <c r="K12" s="11"/>
    </row>
    <row r="13" spans="1:11" s="13" customFormat="1" ht="15" customHeight="1" x14ac:dyDescent="0.25">
      <c r="A13" s="14"/>
      <c r="B13" s="107" t="s">
        <v>143</v>
      </c>
      <c r="C13" s="143" t="s">
        <v>148</v>
      </c>
      <c r="D13" s="143"/>
      <c r="E13" s="143"/>
      <c r="F13" s="143"/>
      <c r="G13" s="143"/>
      <c r="H13" s="143"/>
      <c r="I13" s="143"/>
      <c r="J13" s="27"/>
      <c r="K13" s="11"/>
    </row>
    <row r="14" spans="1:11" s="91" customFormat="1" ht="15" customHeight="1" x14ac:dyDescent="0.25">
      <c r="A14" s="77"/>
      <c r="B14" s="107"/>
      <c r="C14" s="143"/>
      <c r="D14" s="143"/>
      <c r="E14" s="143"/>
      <c r="F14" s="143"/>
      <c r="G14" s="143"/>
      <c r="H14" s="143"/>
      <c r="I14" s="143"/>
      <c r="J14" s="27"/>
      <c r="K14" s="82"/>
    </row>
    <row r="15" spans="1:11" ht="15" customHeight="1" x14ac:dyDescent="0.2">
      <c r="A15" s="14"/>
      <c r="B15" s="105" t="s">
        <v>144</v>
      </c>
      <c r="C15" s="140" t="s">
        <v>149</v>
      </c>
      <c r="D15" s="140"/>
      <c r="E15" s="140"/>
      <c r="F15" s="140"/>
      <c r="G15" s="140"/>
      <c r="H15" s="140"/>
      <c r="I15" s="140"/>
      <c r="J15" s="30"/>
      <c r="K15" s="11"/>
    </row>
    <row r="16" spans="1:11" ht="15" customHeight="1" x14ac:dyDescent="0.2">
      <c r="A16" s="14"/>
      <c r="B16" s="106" t="s">
        <v>145</v>
      </c>
      <c r="C16" s="140">
        <v>7729428453</v>
      </c>
      <c r="D16" s="140"/>
      <c r="E16" s="140"/>
      <c r="F16" s="140"/>
      <c r="G16" s="140"/>
      <c r="H16" s="140"/>
      <c r="I16" s="140"/>
      <c r="J16" s="30"/>
      <c r="K16" s="11"/>
    </row>
    <row r="17" spans="1:14" s="13" customFormat="1" ht="15" customHeight="1" x14ac:dyDescent="0.2">
      <c r="A17" s="14"/>
      <c r="B17" s="106" t="s">
        <v>81</v>
      </c>
      <c r="C17" s="145" t="s">
        <v>150</v>
      </c>
      <c r="D17" s="145"/>
      <c r="E17" s="145"/>
      <c r="F17" s="145"/>
      <c r="G17" s="145"/>
      <c r="H17" s="145"/>
      <c r="I17" s="145"/>
      <c r="J17" s="30"/>
      <c r="K17" s="11"/>
    </row>
    <row r="18" spans="1:14" s="13" customFormat="1" ht="15" customHeight="1" x14ac:dyDescent="0.2">
      <c r="A18" s="14"/>
      <c r="B18" s="106" t="s">
        <v>146</v>
      </c>
      <c r="C18" s="146" t="s">
        <v>151</v>
      </c>
      <c r="D18" s="146"/>
      <c r="E18" s="146"/>
      <c r="F18" s="146"/>
      <c r="G18" s="146"/>
      <c r="H18" s="146"/>
      <c r="I18" s="146"/>
      <c r="J18" s="30"/>
      <c r="K18" s="11"/>
    </row>
    <row r="19" spans="1:14" s="58" customFormat="1" ht="8.25" customHeight="1" x14ac:dyDescent="0.2">
      <c r="A19" s="59"/>
      <c r="B19" s="61"/>
      <c r="C19" s="61"/>
      <c r="D19" s="61"/>
      <c r="E19" s="61"/>
      <c r="F19" s="61"/>
      <c r="G19" s="61"/>
      <c r="H19" s="61"/>
      <c r="I19" s="62"/>
      <c r="J19" s="30"/>
      <c r="K19" s="60"/>
    </row>
    <row r="20" spans="1:14" s="58" customFormat="1" ht="15" customHeight="1" x14ac:dyDescent="0.2">
      <c r="A20" s="59"/>
      <c r="B20" s="61" t="s">
        <v>82</v>
      </c>
      <c r="C20" s="61"/>
      <c r="D20" s="61"/>
      <c r="E20" s="61"/>
      <c r="F20" s="147" t="s">
        <v>83</v>
      </c>
      <c r="G20" s="147"/>
      <c r="H20" s="147"/>
      <c r="I20" s="147"/>
      <c r="J20" s="30"/>
      <c r="K20" s="60"/>
    </row>
    <row r="21" spans="1:14" s="58" customFormat="1" ht="8.25" customHeight="1" x14ac:dyDescent="0.2">
      <c r="A21" s="59"/>
      <c r="B21" s="61"/>
      <c r="C21" s="61"/>
      <c r="D21" s="61"/>
      <c r="E21" s="61"/>
      <c r="F21" s="148" t="s">
        <v>84</v>
      </c>
      <c r="G21" s="148"/>
      <c r="H21" s="148"/>
      <c r="I21" s="148"/>
      <c r="J21" s="30"/>
      <c r="K21" s="60"/>
    </row>
    <row r="22" spans="1:14" s="58" customFormat="1" ht="15" customHeight="1" x14ac:dyDescent="0.2">
      <c r="A22" s="59"/>
      <c r="B22" s="61" t="s">
        <v>85</v>
      </c>
      <c r="C22" s="61"/>
      <c r="D22" s="61"/>
      <c r="E22" s="61"/>
      <c r="F22" s="147" t="s">
        <v>83</v>
      </c>
      <c r="G22" s="147"/>
      <c r="H22" s="147"/>
      <c r="I22" s="147"/>
      <c r="J22" s="30"/>
      <c r="K22" s="60"/>
    </row>
    <row r="23" spans="1:14" s="58" customFormat="1" ht="8.25" customHeight="1" x14ac:dyDescent="0.2">
      <c r="A23" s="59"/>
      <c r="B23" s="61"/>
      <c r="C23" s="61"/>
      <c r="D23" s="61"/>
      <c r="E23" s="61"/>
      <c r="F23" s="148" t="s">
        <v>84</v>
      </c>
      <c r="G23" s="148"/>
      <c r="H23" s="148"/>
      <c r="I23" s="148"/>
      <c r="J23" s="30"/>
      <c r="K23" s="60"/>
    </row>
    <row r="24" spans="1:14" s="58" customFormat="1" ht="15" customHeight="1" x14ac:dyDescent="0.2">
      <c r="A24" s="59"/>
      <c r="B24" s="63" t="s">
        <v>86</v>
      </c>
      <c r="C24" s="103"/>
      <c r="D24" s="103"/>
      <c r="E24" s="103"/>
      <c r="F24" s="103"/>
      <c r="G24" s="103"/>
      <c r="H24" s="103"/>
      <c r="I24" s="103"/>
      <c r="J24" s="30"/>
      <c r="K24" s="60"/>
    </row>
    <row r="25" spans="1:14" s="91" customFormat="1" ht="15" customHeight="1" x14ac:dyDescent="0.2">
      <c r="A25" s="77"/>
      <c r="B25" s="10" t="s">
        <v>128</v>
      </c>
      <c r="C25" s="10"/>
      <c r="D25" s="10"/>
      <c r="E25" s="149">
        <f>IF(E26&lt;&gt;0,"EV200",0)</f>
        <v>0</v>
      </c>
      <c r="F25" s="149"/>
      <c r="G25" s="149"/>
      <c r="H25" s="149"/>
      <c r="I25" s="79" t="str">
        <f>IF(E25&lt;&gt;0,"ПРИГОДЕН","НЕПРИГОДЕН")</f>
        <v>НЕПРИГОДЕН</v>
      </c>
      <c r="J25" s="30"/>
      <c r="K25" s="82"/>
    </row>
    <row r="26" spans="1:14" s="91" customFormat="1" ht="15" customHeight="1" x14ac:dyDescent="0.2">
      <c r="A26" s="77"/>
      <c r="B26" s="10" t="s">
        <v>129</v>
      </c>
      <c r="C26" s="10"/>
      <c r="D26" s="10"/>
      <c r="E26" s="149">
        <f>IF(ISNA(ДАННЫЕ!AF160),0,ДАННЫЕ!AF160)</f>
        <v>0</v>
      </c>
      <c r="F26" s="149"/>
      <c r="G26" s="149"/>
      <c r="H26" s="149"/>
      <c r="I26" s="79" t="str">
        <f>IF(E26&lt;&gt;0,"ПРИГОДЕН","НЕПРИГОДЕН")</f>
        <v>НЕПРИГОДЕН</v>
      </c>
      <c r="J26" s="30"/>
      <c r="K26" s="82"/>
    </row>
    <row r="27" spans="1:14" s="91" customFormat="1" ht="15" customHeight="1" x14ac:dyDescent="0.2">
      <c r="A27" s="77"/>
      <c r="B27" s="113" t="s">
        <v>130</v>
      </c>
      <c r="C27" s="114"/>
      <c r="D27" s="114"/>
      <c r="E27" s="149" t="str">
        <f>IF(ISNUMBER(E28),0,"Integrator")</f>
        <v>Integrator</v>
      </c>
      <c r="F27" s="149"/>
      <c r="G27" s="149"/>
      <c r="H27" s="149"/>
      <c r="I27" s="79" t="str">
        <f>IF(E27&lt;&gt;0,"ПРИГОДЕН","НЕПРИГОДЕН")</f>
        <v>ПРИГОДЕН</v>
      </c>
      <c r="J27" s="30"/>
      <c r="K27" s="82"/>
    </row>
    <row r="28" spans="1:14" s="64" customFormat="1" ht="15" customHeight="1" x14ac:dyDescent="0.2">
      <c r="A28" s="65"/>
      <c r="B28" s="113" t="s">
        <v>131</v>
      </c>
      <c r="C28" s="114"/>
      <c r="D28" s="114"/>
      <c r="E28" s="149" t="str">
        <f>IF(ISNA(ДАННЫЕ!AJ160),0,ДАННЫЕ!AJ160)</f>
        <v>3.1.22</v>
      </c>
      <c r="F28" s="149"/>
      <c r="G28" s="149"/>
      <c r="H28" s="149"/>
      <c r="I28" s="79" t="str">
        <f>IF(E28&lt;&gt;0,"ПРИГОДЕН","НЕПРИГОДЕН")</f>
        <v>ПРИГОДЕН</v>
      </c>
      <c r="J28" s="29"/>
      <c r="K28" s="66"/>
    </row>
    <row r="29" spans="1:14" s="68" customFormat="1" ht="8.25" customHeight="1" x14ac:dyDescent="0.2">
      <c r="A29" s="77"/>
      <c r="B29" s="10"/>
      <c r="C29" s="10"/>
      <c r="D29" s="10"/>
      <c r="E29" s="79"/>
      <c r="F29" s="79"/>
      <c r="G29" s="79"/>
      <c r="H29" s="79"/>
      <c r="I29" s="79"/>
      <c r="J29" s="28"/>
      <c r="K29" s="82"/>
      <c r="M29" s="70"/>
      <c r="N29" s="70"/>
    </row>
    <row r="30" spans="1:14" s="13" customFormat="1" ht="15" customHeight="1" x14ac:dyDescent="0.2">
      <c r="A30" s="14"/>
      <c r="B30" s="152" t="s">
        <v>124</v>
      </c>
      <c r="C30" s="152"/>
      <c r="D30" s="152"/>
      <c r="E30" s="152"/>
      <c r="F30" s="152"/>
      <c r="G30" s="152"/>
      <c r="H30" s="152"/>
      <c r="I30" s="152"/>
      <c r="J30" s="32"/>
      <c r="K30" s="11"/>
    </row>
    <row r="31" spans="1:14" s="91" customFormat="1" ht="30.75" customHeight="1" thickBot="1" x14ac:dyDescent="0.25">
      <c r="A31" s="77"/>
      <c r="B31" s="115" t="s">
        <v>155</v>
      </c>
      <c r="C31" s="116"/>
      <c r="D31" s="117" t="s">
        <v>156</v>
      </c>
      <c r="E31" s="117" t="s">
        <v>157</v>
      </c>
      <c r="F31" s="118"/>
      <c r="G31" s="117" t="s">
        <v>158</v>
      </c>
      <c r="H31" s="115"/>
      <c r="I31" s="118" t="s">
        <v>159</v>
      </c>
      <c r="J31" s="32"/>
      <c r="K31" s="82"/>
    </row>
    <row r="32" spans="1:14" ht="15" customHeight="1" x14ac:dyDescent="0.2">
      <c r="A32" s="14"/>
      <c r="B32" s="126" t="s">
        <v>2</v>
      </c>
      <c r="C32" s="80"/>
      <c r="D32" s="111">
        <f>ДАННЫЕ!J135</f>
        <v>4</v>
      </c>
      <c r="E32" s="111">
        <f>ДАННЫЕ!J136</f>
        <v>7</v>
      </c>
      <c r="F32" s="111"/>
      <c r="G32" s="84">
        <f>ДАННЫЕ!J134</f>
        <v>5</v>
      </c>
      <c r="H32" s="112"/>
      <c r="I32" s="103" t="str">
        <f>IF(ДАННЫЕ!J135&gt;4,"ПРИГОДЕН","НЕПРИГОДЕН")</f>
        <v>НЕПРИГОДЕН</v>
      </c>
      <c r="J32" s="30"/>
      <c r="K32" s="11"/>
    </row>
    <row r="33" spans="1:11" s="68" customFormat="1" ht="15" customHeight="1" x14ac:dyDescent="0.2">
      <c r="A33" s="77"/>
      <c r="B33" s="153" t="s">
        <v>123</v>
      </c>
      <c r="C33" s="153"/>
      <c r="D33" s="84"/>
      <c r="E33" s="84"/>
      <c r="F33" s="80"/>
      <c r="G33" s="80"/>
      <c r="H33" s="80"/>
      <c r="I33" s="103" t="str">
        <f>IF(ДАННЫЕ!O135=1,"НЕПРИГОДЕН","ПРИГОДЕН")</f>
        <v>ПРИГОДЕН</v>
      </c>
      <c r="J33" s="30"/>
      <c r="K33" s="82"/>
    </row>
    <row r="34" spans="1:11" s="68" customFormat="1" ht="8.25" customHeight="1" x14ac:dyDescent="0.2">
      <c r="A34" s="77"/>
      <c r="B34" s="57"/>
      <c r="C34" s="84"/>
      <c r="D34" s="84"/>
      <c r="E34" s="84"/>
      <c r="F34" s="80"/>
      <c r="G34" s="80"/>
      <c r="H34" s="80"/>
      <c r="I34" s="78"/>
      <c r="J34" s="30"/>
      <c r="K34" s="82"/>
    </row>
    <row r="35" spans="1:11" s="68" customFormat="1" ht="15" customHeight="1" x14ac:dyDescent="0.2">
      <c r="A35" s="77"/>
      <c r="B35" s="10" t="s">
        <v>154</v>
      </c>
      <c r="C35" s="10"/>
      <c r="D35" s="10"/>
      <c r="E35" s="10"/>
      <c r="F35" s="10"/>
      <c r="G35" s="10"/>
      <c r="H35" s="10"/>
      <c r="I35" s="103" t="str">
        <f>IF(AND(ДАННЫЕ!M135=0,ДАННЫЕ!P135=0,AND(ДАННЫЕ!K135&gt;=-60,ДАННЫЕ!K136&lt;=70)),"ПРИГОДЕН","НЕПРИГОДЕН")</f>
        <v>ПРИГОДЕН</v>
      </c>
      <c r="J35" s="30"/>
      <c r="K35" s="82"/>
    </row>
    <row r="36" spans="1:11" s="121" customFormat="1" ht="32.25" customHeight="1" thickBot="1" x14ac:dyDescent="0.25">
      <c r="A36" s="123"/>
      <c r="B36" s="127" t="s">
        <v>155</v>
      </c>
      <c r="C36" s="130"/>
      <c r="D36" s="128" t="s">
        <v>156</v>
      </c>
      <c r="E36" s="128" t="s">
        <v>157</v>
      </c>
      <c r="F36" s="129"/>
      <c r="G36" s="128" t="s">
        <v>158</v>
      </c>
      <c r="H36" s="130"/>
      <c r="I36" s="131" t="s">
        <v>159</v>
      </c>
      <c r="J36" s="125"/>
      <c r="K36" s="122"/>
    </row>
    <row r="37" spans="1:11" s="121" customFormat="1" ht="15" customHeight="1" x14ac:dyDescent="0.2">
      <c r="A37" s="123"/>
      <c r="B37" s="132" t="s">
        <v>160</v>
      </c>
      <c r="C37" s="10"/>
      <c r="D37" s="119">
        <f>ДАННЫЕ!K135</f>
        <v>22.709506988525391</v>
      </c>
      <c r="E37" s="119">
        <f>ДАННЫЕ!K136</f>
        <v>22.747304916381836</v>
      </c>
      <c r="F37" s="120"/>
      <c r="G37" s="120">
        <f>ДАННЫЕ!K134</f>
        <v>22.728752358754477</v>
      </c>
      <c r="H37" s="10"/>
      <c r="I37" s="124" t="str">
        <f>IF(AND(ДАННЫЕ!K135&gt;=-60,ДАННЫЕ!K136&lt;=70),"ПРИГОДЕН","НЕПРИГОДЕН")</f>
        <v>ПРИГОДЕН</v>
      </c>
      <c r="J37" s="125"/>
      <c r="K37" s="122"/>
    </row>
    <row r="38" spans="1:11" s="121" customFormat="1" ht="15" customHeight="1" x14ac:dyDescent="0.2">
      <c r="A38" s="123"/>
      <c r="B38" s="132" t="s">
        <v>161</v>
      </c>
      <c r="C38" s="10"/>
      <c r="D38" s="10"/>
      <c r="E38" s="10"/>
      <c r="F38" s="10"/>
      <c r="G38" s="10"/>
      <c r="H38" s="10"/>
      <c r="I38" s="133" t="str">
        <f>IF(ДАННЫЕ!M135=0,"ПРИГОДЕН","НЕПРИГОДЕН")</f>
        <v>ПРИГОДЕН</v>
      </c>
      <c r="J38" s="125"/>
      <c r="K38" s="122"/>
    </row>
    <row r="39" spans="1:11" s="121" customFormat="1" ht="15" customHeight="1" x14ac:dyDescent="0.2">
      <c r="A39" s="123"/>
      <c r="B39" s="132" t="s">
        <v>162</v>
      </c>
      <c r="C39" s="10"/>
      <c r="D39" s="10"/>
      <c r="E39" s="10"/>
      <c r="F39" s="10"/>
      <c r="G39" s="10"/>
      <c r="H39" s="10"/>
      <c r="I39" s="133" t="str">
        <f>IF(ДАННЫЕ!P135=0,"ПРИГОДЕН","НЕПРИГОДЕН")</f>
        <v>ПРИГОДЕН</v>
      </c>
      <c r="J39" s="125"/>
      <c r="K39" s="122"/>
    </row>
    <row r="40" spans="1:11" s="3" customFormat="1" ht="8.25" customHeight="1" x14ac:dyDescent="0.2">
      <c r="A40" s="9"/>
      <c r="B40" s="10"/>
      <c r="C40" s="21"/>
      <c r="D40" s="21"/>
      <c r="E40" s="21"/>
      <c r="F40" s="21"/>
      <c r="G40" s="21"/>
      <c r="H40" s="21"/>
      <c r="I40" s="21"/>
      <c r="J40" s="30"/>
      <c r="K40" s="12"/>
    </row>
    <row r="41" spans="1:11" s="69" customFormat="1" ht="15" customHeight="1" x14ac:dyDescent="0.2">
      <c r="A41" s="81"/>
      <c r="B41" s="10" t="s">
        <v>125</v>
      </c>
      <c r="C41" s="78"/>
      <c r="D41" s="78"/>
      <c r="E41" s="78"/>
      <c r="F41" s="78"/>
      <c r="G41" s="78"/>
      <c r="H41" s="78"/>
      <c r="I41" s="78"/>
      <c r="J41" s="30"/>
      <c r="K41" s="83"/>
    </row>
    <row r="42" spans="1:11" s="69" customFormat="1" ht="15" customHeight="1" x14ac:dyDescent="0.2">
      <c r="A42" s="81"/>
      <c r="B42" s="10" t="s">
        <v>127</v>
      </c>
      <c r="C42" s="103"/>
      <c r="D42" s="103"/>
      <c r="E42" s="103"/>
      <c r="F42" s="103"/>
      <c r="G42" s="103"/>
      <c r="H42" s="103"/>
      <c r="I42" s="103" t="str">
        <f>IF(AND(ДАННЫЕ!Q135=0,ДАННЫЕ!R135=0,ДАННЫЕ!P135=0),"ПРИГОДЕН","НЕПРИГОДЕН")</f>
        <v>ПРИГОДЕН</v>
      </c>
      <c r="J42" s="30"/>
      <c r="K42" s="83"/>
    </row>
    <row r="43" spans="1:11" s="69" customFormat="1" ht="15" customHeight="1" x14ac:dyDescent="0.2">
      <c r="A43" s="81"/>
      <c r="B43" s="85" t="s">
        <v>126</v>
      </c>
      <c r="C43" s="103"/>
      <c r="D43" s="103"/>
      <c r="E43" s="103"/>
      <c r="F43" s="103"/>
      <c r="G43" s="103"/>
      <c r="H43" s="103"/>
      <c r="I43" s="103" t="str">
        <f>IF(ДАННЫЕ!W135=0,"ПРИГОДЕН","НЕПРИГОДЕН")</f>
        <v>НЕПРИГОДЕН</v>
      </c>
      <c r="J43" s="30"/>
      <c r="K43" s="101"/>
    </row>
    <row r="44" spans="1:11" s="69" customFormat="1" ht="8.25" customHeight="1" x14ac:dyDescent="0.2">
      <c r="A44" s="81"/>
      <c r="B44" s="10"/>
      <c r="C44" s="78"/>
      <c r="D44" s="78"/>
      <c r="E44" s="78"/>
      <c r="F44" s="78"/>
      <c r="G44" s="78"/>
      <c r="H44" s="78"/>
      <c r="I44" s="78"/>
      <c r="J44" s="30"/>
      <c r="K44" s="83"/>
    </row>
    <row r="45" spans="1:11" s="69" customFormat="1" ht="15" customHeight="1" x14ac:dyDescent="0.2">
      <c r="A45" s="81"/>
      <c r="B45" s="10" t="s">
        <v>132</v>
      </c>
      <c r="C45" s="78"/>
      <c r="D45" s="78"/>
      <c r="E45" s="78"/>
      <c r="F45" s="78"/>
      <c r="G45" s="78"/>
      <c r="H45" s="78"/>
      <c r="I45" s="78"/>
      <c r="J45" s="30"/>
      <c r="K45" s="83"/>
    </row>
    <row r="46" spans="1:11" s="69" customFormat="1" ht="15" customHeight="1" x14ac:dyDescent="0.2">
      <c r="A46" s="81"/>
      <c r="B46" s="85" t="s">
        <v>163</v>
      </c>
      <c r="C46" s="78"/>
      <c r="D46" s="78"/>
      <c r="E46" s="78"/>
      <c r="F46" s="147" t="s">
        <v>83</v>
      </c>
      <c r="G46" s="147"/>
      <c r="H46" s="147"/>
      <c r="I46" s="147"/>
      <c r="J46" s="30"/>
      <c r="K46" s="83"/>
    </row>
    <row r="47" spans="1:11" s="69" customFormat="1" ht="15" customHeight="1" x14ac:dyDescent="0.2">
      <c r="A47" s="81"/>
      <c r="B47" s="85"/>
      <c r="C47" s="78"/>
      <c r="D47" s="78"/>
      <c r="E47" s="78"/>
      <c r="F47" s="148" t="s">
        <v>84</v>
      </c>
      <c r="G47" s="148"/>
      <c r="H47" s="148"/>
      <c r="I47" s="148"/>
      <c r="J47" s="30"/>
      <c r="K47" s="83"/>
    </row>
    <row r="48" spans="1:11" s="69" customFormat="1" ht="15" customHeight="1" x14ac:dyDescent="0.2">
      <c r="A48" s="81"/>
      <c r="B48" s="86" t="s">
        <v>87</v>
      </c>
      <c r="C48" s="147" t="str">
        <f>IF(AND(I25="ПРИГОДЕН",I26="ПРИГОДЕН",I27="ПРИГОДЕН",I28="ПРИГОДЕН",I32="ПРИГОДЕН",I33="ПРИГОДЕН",I42="ПРИГОДЕН",I35="ПРИГОДЕН",I43="ПРИГОДЕН",F20="соответствует",F22="соответствует",F46="соответствует"),"ПРИГОДЕН","НЕПРИГОДЕН")</f>
        <v>НЕПРИГОДЕН</v>
      </c>
      <c r="D48" s="147"/>
      <c r="E48" s="88"/>
      <c r="F48" s="88"/>
      <c r="G48" s="88"/>
      <c r="H48" s="88"/>
      <c r="I48" s="88"/>
      <c r="J48" s="30"/>
      <c r="K48" s="83"/>
    </row>
    <row r="49" spans="1:14" ht="14.25" customHeight="1" x14ac:dyDescent="0.2">
      <c r="A49" s="14"/>
      <c r="B49" s="87"/>
      <c r="C49" s="88"/>
      <c r="D49" s="88"/>
      <c r="E49" s="88"/>
      <c r="F49" s="88"/>
      <c r="G49" s="88"/>
      <c r="H49" s="88"/>
      <c r="I49" s="88"/>
      <c r="J49" s="15"/>
      <c r="K49" s="11"/>
      <c r="L49" s="2"/>
      <c r="M49" s="2"/>
      <c r="N49" s="2"/>
    </row>
    <row r="50" spans="1:14" ht="15" x14ac:dyDescent="0.2">
      <c r="A50" s="14"/>
      <c r="B50" s="86" t="s">
        <v>88</v>
      </c>
      <c r="C50" s="150"/>
      <c r="D50" s="150"/>
      <c r="E50" s="88"/>
      <c r="F50" s="150"/>
      <c r="G50" s="150"/>
      <c r="H50" s="150"/>
      <c r="I50" s="150"/>
      <c r="J50" s="15"/>
      <c r="K50" s="11"/>
      <c r="L50" s="2"/>
      <c r="M50" s="2"/>
      <c r="N50" s="2"/>
    </row>
    <row r="51" spans="1:14" ht="8.25" customHeight="1" x14ac:dyDescent="0.2">
      <c r="A51" s="14"/>
      <c r="B51" s="89"/>
      <c r="C51" s="148" t="s">
        <v>89</v>
      </c>
      <c r="D51" s="148"/>
      <c r="E51" s="90"/>
      <c r="F51" s="151" t="s">
        <v>90</v>
      </c>
      <c r="G51" s="151"/>
      <c r="H51" s="151"/>
      <c r="I51" s="151"/>
      <c r="J51" s="15"/>
      <c r="K51" s="11"/>
      <c r="L51" s="2"/>
      <c r="M51" s="2"/>
      <c r="N51" s="2"/>
    </row>
    <row r="52" spans="1:14" ht="8.25" customHeight="1" x14ac:dyDescent="0.2">
      <c r="A52" s="14"/>
      <c r="B52" s="11"/>
      <c r="C52" s="11"/>
      <c r="D52" s="11"/>
      <c r="E52" s="11"/>
      <c r="F52" s="11"/>
      <c r="G52" s="11"/>
      <c r="H52" s="11"/>
      <c r="I52" s="11"/>
      <c r="J52" s="15"/>
      <c r="K52" s="11"/>
      <c r="L52" s="2"/>
      <c r="M52" s="2"/>
      <c r="N52" s="2"/>
    </row>
    <row r="53" spans="1:14" ht="15" x14ac:dyDescent="0.2">
      <c r="A53" s="14"/>
      <c r="B53" s="92" t="s">
        <v>91</v>
      </c>
      <c r="C53" s="150"/>
      <c r="D53" s="150"/>
      <c r="E53" s="100"/>
      <c r="F53" s="150"/>
      <c r="G53" s="150"/>
      <c r="H53" s="150"/>
      <c r="I53" s="150"/>
      <c r="J53" s="15"/>
      <c r="K53" s="11"/>
      <c r="L53" s="2"/>
      <c r="M53" s="2"/>
      <c r="N53" s="2"/>
    </row>
    <row r="54" spans="1:14" s="91" customFormat="1" ht="8.25" customHeight="1" x14ac:dyDescent="0.2">
      <c r="A54" s="14"/>
      <c r="B54" s="101"/>
      <c r="C54" s="148" t="s">
        <v>89</v>
      </c>
      <c r="D54" s="148"/>
      <c r="E54" s="98"/>
      <c r="F54" s="148" t="s">
        <v>90</v>
      </c>
      <c r="G54" s="148"/>
      <c r="H54" s="148"/>
      <c r="I54" s="148"/>
      <c r="J54" s="102"/>
      <c r="K54" s="93"/>
      <c r="L54" s="94"/>
      <c r="M54" s="94"/>
      <c r="N54" s="94"/>
    </row>
    <row r="55" spans="1:14" ht="8.25" customHeight="1" x14ac:dyDescent="0.2">
      <c r="A55" s="14"/>
      <c r="B55" s="11"/>
      <c r="C55" s="11"/>
      <c r="D55" s="11"/>
      <c r="E55" s="11"/>
      <c r="F55" s="11"/>
      <c r="G55" s="11"/>
      <c r="H55" s="11"/>
      <c r="I55" s="11"/>
      <c r="J55" s="15"/>
      <c r="K55" s="11"/>
      <c r="L55" s="2"/>
      <c r="M55" s="2"/>
      <c r="N55" s="2"/>
    </row>
    <row r="56" spans="1:14" ht="15" x14ac:dyDescent="0.2">
      <c r="A56" s="14"/>
      <c r="B56" s="95"/>
      <c r="C56" s="97"/>
      <c r="D56" s="97"/>
      <c r="E56" s="96"/>
      <c r="F56" s="150"/>
      <c r="G56" s="150"/>
      <c r="H56" s="150"/>
      <c r="I56" s="150"/>
      <c r="J56" s="15"/>
      <c r="K56" s="11"/>
      <c r="L56" s="2"/>
      <c r="M56" s="2"/>
      <c r="N56" s="2"/>
    </row>
    <row r="57" spans="1:14" ht="8.25" customHeight="1" x14ac:dyDescent="0.2">
      <c r="A57" s="14"/>
      <c r="B57" s="99"/>
      <c r="C57" s="101"/>
      <c r="D57" s="101"/>
      <c r="E57" s="100"/>
      <c r="F57" s="151" t="s">
        <v>92</v>
      </c>
      <c r="G57" s="151"/>
      <c r="H57" s="151"/>
      <c r="I57" s="151"/>
      <c r="J57" s="15"/>
      <c r="K57" s="11"/>
      <c r="L57" s="2"/>
      <c r="M57" s="2"/>
      <c r="N57" s="2"/>
    </row>
    <row r="58" spans="1:14" ht="15" thickBot="1" x14ac:dyDescent="0.25">
      <c r="A58" s="24"/>
      <c r="B58" s="25"/>
      <c r="C58" s="25"/>
      <c r="D58" s="25"/>
      <c r="E58" s="25"/>
      <c r="F58" s="25"/>
      <c r="G58" s="25"/>
      <c r="H58" s="25"/>
      <c r="I58" s="25"/>
      <c r="J58" s="26"/>
      <c r="K58" s="11"/>
      <c r="L58" s="2"/>
      <c r="M58" s="2"/>
      <c r="N58" s="2"/>
    </row>
    <row r="59" spans="1:14" x14ac:dyDescent="0.2"/>
    <row r="60" spans="1:14" x14ac:dyDescent="0.2"/>
    <row r="61" spans="1:14" x14ac:dyDescent="0.2"/>
    <row r="62" spans="1:14" x14ac:dyDescent="0.2"/>
    <row r="63" spans="1:14" x14ac:dyDescent="0.2"/>
    <row r="64" spans="1:1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  <row r="214" x14ac:dyDescent="0.2"/>
    <row r="215" x14ac:dyDescent="0.2"/>
    <row r="216" x14ac:dyDescent="0.2"/>
    <row r="217" x14ac:dyDescent="0.2"/>
    <row r="218" x14ac:dyDescent="0.2"/>
    <row r="219" x14ac:dyDescent="0.2"/>
    <row r="220" x14ac:dyDescent="0.2"/>
    <row r="221" x14ac:dyDescent="0.2"/>
    <row r="222" x14ac:dyDescent="0.2"/>
    <row r="223" x14ac:dyDescent="0.2"/>
    <row r="224" x14ac:dyDescent="0.2"/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  <row r="232" x14ac:dyDescent="0.2"/>
    <row r="233" x14ac:dyDescent="0.2"/>
    <row r="234" x14ac:dyDescent="0.2"/>
    <row r="235" x14ac:dyDescent="0.2"/>
    <row r="236" x14ac:dyDescent="0.2"/>
    <row r="237" x14ac:dyDescent="0.2"/>
    <row r="238" x14ac:dyDescent="0.2"/>
    <row r="239" x14ac:dyDescent="0.2"/>
    <row r="240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  <row r="334" x14ac:dyDescent="0.2"/>
    <row r="335" x14ac:dyDescent="0.2"/>
    <row r="336" x14ac:dyDescent="0.2"/>
    <row r="337" x14ac:dyDescent="0.2"/>
    <row r="338" x14ac:dyDescent="0.2"/>
    <row r="339" x14ac:dyDescent="0.2"/>
    <row r="340" x14ac:dyDescent="0.2"/>
    <row r="341" x14ac:dyDescent="0.2"/>
    <row r="342" x14ac:dyDescent="0.2"/>
    <row r="343" x14ac:dyDescent="0.2"/>
    <row r="344" x14ac:dyDescent="0.2"/>
    <row r="345" x14ac:dyDescent="0.2"/>
    <row r="346" x14ac:dyDescent="0.2"/>
    <row r="347" x14ac:dyDescent="0.2"/>
    <row r="348" x14ac:dyDescent="0.2"/>
    <row r="349" x14ac:dyDescent="0.2"/>
    <row r="350" x14ac:dyDescent="0.2"/>
    <row r="351" x14ac:dyDescent="0.2"/>
    <row r="352" x14ac:dyDescent="0.2"/>
    <row r="353" x14ac:dyDescent="0.2"/>
    <row r="354" x14ac:dyDescent="0.2"/>
    <row r="355" x14ac:dyDescent="0.2"/>
    <row r="356" x14ac:dyDescent="0.2"/>
    <row r="357" x14ac:dyDescent="0.2"/>
    <row r="358" x14ac:dyDescent="0.2"/>
    <row r="359" x14ac:dyDescent="0.2"/>
    <row r="360" x14ac:dyDescent="0.2"/>
    <row r="361" x14ac:dyDescent="0.2"/>
    <row r="362" x14ac:dyDescent="0.2"/>
    <row r="363" x14ac:dyDescent="0.2"/>
    <row r="364" x14ac:dyDescent="0.2"/>
    <row r="365" x14ac:dyDescent="0.2"/>
    <row r="366" x14ac:dyDescent="0.2"/>
    <row r="367" x14ac:dyDescent="0.2"/>
    <row r="368" x14ac:dyDescent="0.2"/>
    <row r="369" x14ac:dyDescent="0.2"/>
    <row r="370" x14ac:dyDescent="0.2"/>
    <row r="371" x14ac:dyDescent="0.2"/>
    <row r="372" x14ac:dyDescent="0.2"/>
    <row r="373" x14ac:dyDescent="0.2"/>
    <row r="374" x14ac:dyDescent="0.2"/>
    <row r="375" x14ac:dyDescent="0.2"/>
    <row r="376" x14ac:dyDescent="0.2"/>
    <row r="377" x14ac:dyDescent="0.2"/>
    <row r="378" x14ac:dyDescent="0.2"/>
    <row r="379" x14ac:dyDescent="0.2"/>
    <row r="380" x14ac:dyDescent="0.2"/>
    <row r="381" x14ac:dyDescent="0.2"/>
    <row r="382" x14ac:dyDescent="0.2"/>
    <row r="383" x14ac:dyDescent="0.2"/>
    <row r="384" x14ac:dyDescent="0.2"/>
    <row r="385" x14ac:dyDescent="0.2"/>
    <row r="386" x14ac:dyDescent="0.2"/>
    <row r="387" x14ac:dyDescent="0.2"/>
    <row r="388" x14ac:dyDescent="0.2"/>
    <row r="389" x14ac:dyDescent="0.2"/>
    <row r="390" x14ac:dyDescent="0.2"/>
    <row r="391" x14ac:dyDescent="0.2"/>
    <row r="392" x14ac:dyDescent="0.2"/>
    <row r="393" x14ac:dyDescent="0.2"/>
    <row r="394" x14ac:dyDescent="0.2"/>
    <row r="395" x14ac:dyDescent="0.2"/>
    <row r="396" x14ac:dyDescent="0.2"/>
    <row r="397" x14ac:dyDescent="0.2"/>
    <row r="398" x14ac:dyDescent="0.2"/>
    <row r="399" x14ac:dyDescent="0.2"/>
    <row r="400" x14ac:dyDescent="0.2"/>
    <row r="401" x14ac:dyDescent="0.2"/>
    <row r="402" x14ac:dyDescent="0.2"/>
    <row r="403" x14ac:dyDescent="0.2"/>
    <row r="404" x14ac:dyDescent="0.2"/>
    <row r="405" x14ac:dyDescent="0.2"/>
    <row r="406" x14ac:dyDescent="0.2"/>
    <row r="407" x14ac:dyDescent="0.2"/>
    <row r="408" x14ac:dyDescent="0.2"/>
    <row r="409" x14ac:dyDescent="0.2"/>
    <row r="410" x14ac:dyDescent="0.2"/>
    <row r="411" x14ac:dyDescent="0.2"/>
    <row r="412" x14ac:dyDescent="0.2"/>
    <row r="413" x14ac:dyDescent="0.2"/>
    <row r="414" x14ac:dyDescent="0.2"/>
    <row r="415" x14ac:dyDescent="0.2"/>
    <row r="416" x14ac:dyDescent="0.2"/>
    <row r="417" x14ac:dyDescent="0.2"/>
    <row r="418" x14ac:dyDescent="0.2"/>
    <row r="419" x14ac:dyDescent="0.2"/>
    <row r="420" x14ac:dyDescent="0.2"/>
    <row r="421" x14ac:dyDescent="0.2"/>
    <row r="422" x14ac:dyDescent="0.2"/>
    <row r="423" x14ac:dyDescent="0.2"/>
    <row r="424" x14ac:dyDescent="0.2"/>
    <row r="425" x14ac:dyDescent="0.2"/>
    <row r="426" x14ac:dyDescent="0.2"/>
    <row r="427" x14ac:dyDescent="0.2"/>
    <row r="428" x14ac:dyDescent="0.2"/>
    <row r="429" x14ac:dyDescent="0.2"/>
    <row r="430" x14ac:dyDescent="0.2"/>
    <row r="431" x14ac:dyDescent="0.2"/>
    <row r="432" x14ac:dyDescent="0.2"/>
    <row r="433" x14ac:dyDescent="0.2"/>
    <row r="434" x14ac:dyDescent="0.2"/>
    <row r="435" x14ac:dyDescent="0.2"/>
    <row r="436" x14ac:dyDescent="0.2"/>
    <row r="437" x14ac:dyDescent="0.2"/>
    <row r="438" x14ac:dyDescent="0.2"/>
    <row r="439" x14ac:dyDescent="0.2"/>
    <row r="440" x14ac:dyDescent="0.2"/>
    <row r="441" x14ac:dyDescent="0.2"/>
    <row r="442" x14ac:dyDescent="0.2"/>
    <row r="443" x14ac:dyDescent="0.2"/>
    <row r="444" x14ac:dyDescent="0.2"/>
    <row r="445" x14ac:dyDescent="0.2"/>
    <row r="446" x14ac:dyDescent="0.2"/>
    <row r="447" x14ac:dyDescent="0.2"/>
    <row r="448" x14ac:dyDescent="0.2"/>
    <row r="449" x14ac:dyDescent="0.2"/>
    <row r="450" x14ac:dyDescent="0.2"/>
    <row r="451" x14ac:dyDescent="0.2"/>
    <row r="452" x14ac:dyDescent="0.2"/>
    <row r="453" x14ac:dyDescent="0.2"/>
    <row r="454" x14ac:dyDescent="0.2"/>
    <row r="455" x14ac:dyDescent="0.2"/>
    <row r="456" x14ac:dyDescent="0.2"/>
    <row r="457" x14ac:dyDescent="0.2"/>
    <row r="458" x14ac:dyDescent="0.2"/>
    <row r="459" x14ac:dyDescent="0.2"/>
    <row r="460" x14ac:dyDescent="0.2"/>
    <row r="461" x14ac:dyDescent="0.2"/>
    <row r="462" x14ac:dyDescent="0.2"/>
    <row r="463" x14ac:dyDescent="0.2"/>
    <row r="464" x14ac:dyDescent="0.2"/>
    <row r="465" x14ac:dyDescent="0.2"/>
    <row r="466" x14ac:dyDescent="0.2"/>
    <row r="467" x14ac:dyDescent="0.2"/>
    <row r="468" x14ac:dyDescent="0.2"/>
    <row r="469" x14ac:dyDescent="0.2"/>
    <row r="470" x14ac:dyDescent="0.2"/>
    <row r="471" x14ac:dyDescent="0.2"/>
    <row r="472" x14ac:dyDescent="0.2"/>
    <row r="473" x14ac:dyDescent="0.2"/>
    <row r="474" x14ac:dyDescent="0.2"/>
    <row r="475" x14ac:dyDescent="0.2"/>
    <row r="476" x14ac:dyDescent="0.2"/>
    <row r="477" x14ac:dyDescent="0.2"/>
    <row r="478" x14ac:dyDescent="0.2"/>
    <row r="479" x14ac:dyDescent="0.2"/>
    <row r="480" x14ac:dyDescent="0.2"/>
    <row r="481" x14ac:dyDescent="0.2"/>
    <row r="482" x14ac:dyDescent="0.2"/>
    <row r="483" x14ac:dyDescent="0.2"/>
    <row r="484" x14ac:dyDescent="0.2"/>
    <row r="485" x14ac:dyDescent="0.2"/>
    <row r="486" x14ac:dyDescent="0.2"/>
    <row r="487" x14ac:dyDescent="0.2"/>
    <row r="488" x14ac:dyDescent="0.2"/>
    <row r="489" x14ac:dyDescent="0.2"/>
    <row r="490" x14ac:dyDescent="0.2"/>
    <row r="491" x14ac:dyDescent="0.2"/>
    <row r="492" x14ac:dyDescent="0.2"/>
    <row r="493" x14ac:dyDescent="0.2"/>
    <row r="494" x14ac:dyDescent="0.2"/>
    <row r="495" x14ac:dyDescent="0.2"/>
    <row r="496" x14ac:dyDescent="0.2"/>
    <row r="497" x14ac:dyDescent="0.2"/>
    <row r="498" x14ac:dyDescent="0.2"/>
    <row r="499" x14ac:dyDescent="0.2"/>
    <row r="500" x14ac:dyDescent="0.2"/>
    <row r="501" x14ac:dyDescent="0.2"/>
    <row r="502" x14ac:dyDescent="0.2"/>
    <row r="503" x14ac:dyDescent="0.2"/>
    <row r="504" x14ac:dyDescent="0.2"/>
    <row r="505" x14ac:dyDescent="0.2"/>
    <row r="506" x14ac:dyDescent="0.2"/>
    <row r="507" x14ac:dyDescent="0.2"/>
    <row r="508" x14ac:dyDescent="0.2"/>
    <row r="509" x14ac:dyDescent="0.2"/>
    <row r="510" x14ac:dyDescent="0.2"/>
    <row r="511" x14ac:dyDescent="0.2"/>
    <row r="512" x14ac:dyDescent="0.2"/>
    <row r="513" x14ac:dyDescent="0.2"/>
    <row r="514" x14ac:dyDescent="0.2"/>
    <row r="515" x14ac:dyDescent="0.2"/>
    <row r="516" x14ac:dyDescent="0.2"/>
    <row r="517" x14ac:dyDescent="0.2"/>
    <row r="518" x14ac:dyDescent="0.2"/>
    <row r="519" x14ac:dyDescent="0.2"/>
    <row r="520" x14ac:dyDescent="0.2"/>
    <row r="521" x14ac:dyDescent="0.2"/>
    <row r="522" x14ac:dyDescent="0.2"/>
    <row r="523" x14ac:dyDescent="0.2"/>
    <row r="524" x14ac:dyDescent="0.2"/>
    <row r="525" x14ac:dyDescent="0.2"/>
    <row r="526" x14ac:dyDescent="0.2"/>
    <row r="527" x14ac:dyDescent="0.2"/>
    <row r="528" x14ac:dyDescent="0.2"/>
    <row r="529" x14ac:dyDescent="0.2"/>
    <row r="530" x14ac:dyDescent="0.2"/>
    <row r="531" x14ac:dyDescent="0.2"/>
    <row r="532" x14ac:dyDescent="0.2"/>
    <row r="533" x14ac:dyDescent="0.2"/>
    <row r="534" x14ac:dyDescent="0.2"/>
    <row r="535" x14ac:dyDescent="0.2"/>
    <row r="536" x14ac:dyDescent="0.2"/>
    <row r="537" x14ac:dyDescent="0.2"/>
    <row r="538" x14ac:dyDescent="0.2"/>
    <row r="539" x14ac:dyDescent="0.2"/>
    <row r="540" x14ac:dyDescent="0.2"/>
    <row r="541" x14ac:dyDescent="0.2"/>
    <row r="542" x14ac:dyDescent="0.2"/>
    <row r="543" x14ac:dyDescent="0.2"/>
    <row r="544" x14ac:dyDescent="0.2"/>
    <row r="545" x14ac:dyDescent="0.2"/>
    <row r="546" x14ac:dyDescent="0.2"/>
    <row r="547" x14ac:dyDescent="0.2"/>
    <row r="548" x14ac:dyDescent="0.2"/>
    <row r="549" x14ac:dyDescent="0.2"/>
    <row r="550" x14ac:dyDescent="0.2"/>
    <row r="551" x14ac:dyDescent="0.2"/>
    <row r="552" x14ac:dyDescent="0.2"/>
    <row r="553" x14ac:dyDescent="0.2"/>
    <row r="554" x14ac:dyDescent="0.2"/>
    <row r="555" x14ac:dyDescent="0.2"/>
    <row r="556" x14ac:dyDescent="0.2"/>
    <row r="557" x14ac:dyDescent="0.2"/>
    <row r="558" x14ac:dyDescent="0.2"/>
    <row r="559" x14ac:dyDescent="0.2"/>
    <row r="560" x14ac:dyDescent="0.2"/>
    <row r="561" x14ac:dyDescent="0.2"/>
    <row r="562" x14ac:dyDescent="0.2"/>
    <row r="563" x14ac:dyDescent="0.2"/>
    <row r="564" x14ac:dyDescent="0.2"/>
    <row r="565" x14ac:dyDescent="0.2"/>
    <row r="566" x14ac:dyDescent="0.2"/>
    <row r="567" x14ac:dyDescent="0.2"/>
    <row r="568" x14ac:dyDescent="0.2"/>
    <row r="569" x14ac:dyDescent="0.2"/>
    <row r="570" x14ac:dyDescent="0.2"/>
    <row r="571" x14ac:dyDescent="0.2"/>
    <row r="572" x14ac:dyDescent="0.2"/>
    <row r="573" x14ac:dyDescent="0.2"/>
    <row r="574" x14ac:dyDescent="0.2"/>
    <row r="575" x14ac:dyDescent="0.2"/>
    <row r="576" x14ac:dyDescent="0.2"/>
    <row r="577" x14ac:dyDescent="0.2"/>
    <row r="578" x14ac:dyDescent="0.2"/>
    <row r="579" x14ac:dyDescent="0.2"/>
    <row r="580" x14ac:dyDescent="0.2"/>
    <row r="581" x14ac:dyDescent="0.2"/>
    <row r="582" x14ac:dyDescent="0.2"/>
    <row r="583" x14ac:dyDescent="0.2"/>
    <row r="584" x14ac:dyDescent="0.2"/>
    <row r="585" x14ac:dyDescent="0.2"/>
    <row r="586" x14ac:dyDescent="0.2"/>
    <row r="587" x14ac:dyDescent="0.2"/>
    <row r="588" x14ac:dyDescent="0.2"/>
    <row r="589" x14ac:dyDescent="0.2"/>
    <row r="590" x14ac:dyDescent="0.2"/>
    <row r="591" x14ac:dyDescent="0.2"/>
    <row r="592" x14ac:dyDescent="0.2"/>
    <row r="593" x14ac:dyDescent="0.2"/>
    <row r="594" x14ac:dyDescent="0.2"/>
    <row r="595" x14ac:dyDescent="0.2"/>
    <row r="596" x14ac:dyDescent="0.2"/>
    <row r="597" x14ac:dyDescent="0.2"/>
    <row r="598" x14ac:dyDescent="0.2"/>
    <row r="599" x14ac:dyDescent="0.2"/>
    <row r="600" x14ac:dyDescent="0.2"/>
    <row r="601" x14ac:dyDescent="0.2"/>
    <row r="602" x14ac:dyDescent="0.2"/>
    <row r="603" x14ac:dyDescent="0.2"/>
    <row r="604" x14ac:dyDescent="0.2"/>
    <row r="605" x14ac:dyDescent="0.2"/>
    <row r="606" x14ac:dyDescent="0.2"/>
    <row r="607" x14ac:dyDescent="0.2"/>
    <row r="608" x14ac:dyDescent="0.2"/>
    <row r="609" x14ac:dyDescent="0.2"/>
    <row r="610" x14ac:dyDescent="0.2"/>
    <row r="611" x14ac:dyDescent="0.2"/>
    <row r="612" x14ac:dyDescent="0.2"/>
    <row r="613" x14ac:dyDescent="0.2"/>
    <row r="614" x14ac:dyDescent="0.2"/>
    <row r="615" x14ac:dyDescent="0.2"/>
    <row r="616" x14ac:dyDescent="0.2"/>
    <row r="617" x14ac:dyDescent="0.2"/>
    <row r="618" x14ac:dyDescent="0.2"/>
    <row r="619" x14ac:dyDescent="0.2"/>
    <row r="620" x14ac:dyDescent="0.2"/>
    <row r="621" x14ac:dyDescent="0.2"/>
    <row r="622" x14ac:dyDescent="0.2"/>
    <row r="623" x14ac:dyDescent="0.2"/>
    <row r="624" x14ac:dyDescent="0.2"/>
    <row r="625" x14ac:dyDescent="0.2"/>
    <row r="626" x14ac:dyDescent="0.2"/>
    <row r="627" x14ac:dyDescent="0.2"/>
    <row r="628" x14ac:dyDescent="0.2"/>
    <row r="629" x14ac:dyDescent="0.2"/>
    <row r="630" x14ac:dyDescent="0.2"/>
    <row r="631" x14ac:dyDescent="0.2"/>
    <row r="632" x14ac:dyDescent="0.2"/>
    <row r="633" x14ac:dyDescent="0.2"/>
    <row r="634" x14ac:dyDescent="0.2"/>
    <row r="635" x14ac:dyDescent="0.2"/>
    <row r="636" x14ac:dyDescent="0.2"/>
    <row r="637" x14ac:dyDescent="0.2"/>
    <row r="638" x14ac:dyDescent="0.2"/>
    <row r="639" x14ac:dyDescent="0.2"/>
    <row r="640" x14ac:dyDescent="0.2"/>
    <row r="641" x14ac:dyDescent="0.2"/>
    <row r="642" x14ac:dyDescent="0.2"/>
    <row r="643" x14ac:dyDescent="0.2"/>
    <row r="644" x14ac:dyDescent="0.2"/>
    <row r="645" x14ac:dyDescent="0.2"/>
    <row r="646" x14ac:dyDescent="0.2"/>
    <row r="647" x14ac:dyDescent="0.2"/>
    <row r="648" x14ac:dyDescent="0.2"/>
    <row r="649" x14ac:dyDescent="0.2"/>
    <row r="650" x14ac:dyDescent="0.2"/>
    <row r="651" x14ac:dyDescent="0.2"/>
    <row r="652" x14ac:dyDescent="0.2"/>
    <row r="653" x14ac:dyDescent="0.2"/>
    <row r="654" x14ac:dyDescent="0.2"/>
    <row r="655" x14ac:dyDescent="0.2"/>
    <row r="656" x14ac:dyDescent="0.2"/>
    <row r="657" x14ac:dyDescent="0.2"/>
    <row r="658" x14ac:dyDescent="0.2"/>
    <row r="659" x14ac:dyDescent="0.2"/>
    <row r="660" x14ac:dyDescent="0.2"/>
    <row r="661" x14ac:dyDescent="0.2"/>
    <row r="662" x14ac:dyDescent="0.2"/>
    <row r="663" x14ac:dyDescent="0.2"/>
    <row r="664" x14ac:dyDescent="0.2"/>
    <row r="665" x14ac:dyDescent="0.2"/>
    <row r="666" x14ac:dyDescent="0.2"/>
    <row r="667" x14ac:dyDescent="0.2"/>
    <row r="668" x14ac:dyDescent="0.2"/>
    <row r="669" x14ac:dyDescent="0.2"/>
    <row r="670" x14ac:dyDescent="0.2"/>
    <row r="671" x14ac:dyDescent="0.2"/>
    <row r="672" x14ac:dyDescent="0.2"/>
    <row r="673" x14ac:dyDescent="0.2"/>
    <row r="674" x14ac:dyDescent="0.2"/>
    <row r="675" x14ac:dyDescent="0.2"/>
    <row r="676" x14ac:dyDescent="0.2"/>
    <row r="677" x14ac:dyDescent="0.2"/>
    <row r="678" x14ac:dyDescent="0.2"/>
    <row r="679" x14ac:dyDescent="0.2"/>
    <row r="680" x14ac:dyDescent="0.2"/>
    <row r="681" x14ac:dyDescent="0.2"/>
    <row r="682" x14ac:dyDescent="0.2"/>
    <row r="683" x14ac:dyDescent="0.2"/>
    <row r="684" x14ac:dyDescent="0.2"/>
    <row r="685" x14ac:dyDescent="0.2"/>
    <row r="686" x14ac:dyDescent="0.2"/>
    <row r="687" x14ac:dyDescent="0.2"/>
    <row r="688" x14ac:dyDescent="0.2"/>
    <row r="689" x14ac:dyDescent="0.2"/>
    <row r="690" x14ac:dyDescent="0.2"/>
    <row r="691" x14ac:dyDescent="0.2"/>
    <row r="692" x14ac:dyDescent="0.2"/>
    <row r="693" x14ac:dyDescent="0.2"/>
    <row r="694" x14ac:dyDescent="0.2"/>
    <row r="695" x14ac:dyDescent="0.2"/>
    <row r="696" x14ac:dyDescent="0.2"/>
    <row r="697" x14ac:dyDescent="0.2"/>
    <row r="698" x14ac:dyDescent="0.2"/>
    <row r="699" x14ac:dyDescent="0.2"/>
    <row r="700" x14ac:dyDescent="0.2"/>
    <row r="701" x14ac:dyDescent="0.2"/>
    <row r="702" x14ac:dyDescent="0.2"/>
    <row r="703" x14ac:dyDescent="0.2"/>
    <row r="704" x14ac:dyDescent="0.2"/>
    <row r="705" x14ac:dyDescent="0.2"/>
    <row r="706" x14ac:dyDescent="0.2"/>
    <row r="707" x14ac:dyDescent="0.2"/>
    <row r="708" x14ac:dyDescent="0.2"/>
    <row r="709" x14ac:dyDescent="0.2"/>
    <row r="710" x14ac:dyDescent="0.2"/>
    <row r="711" x14ac:dyDescent="0.2"/>
    <row r="712" x14ac:dyDescent="0.2"/>
    <row r="713" x14ac:dyDescent="0.2"/>
    <row r="714" x14ac:dyDescent="0.2"/>
    <row r="715" x14ac:dyDescent="0.2"/>
    <row r="716" x14ac:dyDescent="0.2"/>
    <row r="717" x14ac:dyDescent="0.2"/>
    <row r="718" x14ac:dyDescent="0.2"/>
    <row r="719" x14ac:dyDescent="0.2"/>
    <row r="720" x14ac:dyDescent="0.2"/>
    <row r="721" x14ac:dyDescent="0.2"/>
    <row r="722" x14ac:dyDescent="0.2"/>
    <row r="723" x14ac:dyDescent="0.2"/>
    <row r="724" x14ac:dyDescent="0.2"/>
    <row r="725" x14ac:dyDescent="0.2"/>
    <row r="726" x14ac:dyDescent="0.2"/>
    <row r="727" x14ac:dyDescent="0.2"/>
    <row r="728" x14ac:dyDescent="0.2"/>
    <row r="729" x14ac:dyDescent="0.2"/>
    <row r="730" x14ac:dyDescent="0.2"/>
    <row r="731" x14ac:dyDescent="0.2"/>
    <row r="732" x14ac:dyDescent="0.2"/>
    <row r="733" x14ac:dyDescent="0.2"/>
    <row r="734" x14ac:dyDescent="0.2"/>
    <row r="735" x14ac:dyDescent="0.2"/>
    <row r="736" x14ac:dyDescent="0.2"/>
    <row r="737" x14ac:dyDescent="0.2"/>
    <row r="738" x14ac:dyDescent="0.2"/>
    <row r="739" x14ac:dyDescent="0.2"/>
    <row r="740" x14ac:dyDescent="0.2"/>
    <row r="741" x14ac:dyDescent="0.2"/>
    <row r="742" x14ac:dyDescent="0.2"/>
    <row r="743" x14ac:dyDescent="0.2"/>
    <row r="744" x14ac:dyDescent="0.2"/>
    <row r="745" x14ac:dyDescent="0.2"/>
    <row r="746" x14ac:dyDescent="0.2"/>
    <row r="747" x14ac:dyDescent="0.2"/>
    <row r="748" x14ac:dyDescent="0.2"/>
    <row r="749" x14ac:dyDescent="0.2"/>
    <row r="750" x14ac:dyDescent="0.2"/>
    <row r="751" x14ac:dyDescent="0.2"/>
    <row r="752" x14ac:dyDescent="0.2"/>
    <row r="753" x14ac:dyDescent="0.2"/>
    <row r="754" x14ac:dyDescent="0.2"/>
    <row r="755" x14ac:dyDescent="0.2"/>
    <row r="756" x14ac:dyDescent="0.2"/>
    <row r="757" x14ac:dyDescent="0.2"/>
    <row r="758" x14ac:dyDescent="0.2"/>
    <row r="759" x14ac:dyDescent="0.2"/>
    <row r="760" x14ac:dyDescent="0.2"/>
    <row r="761" x14ac:dyDescent="0.2"/>
    <row r="762" x14ac:dyDescent="0.2"/>
    <row r="763" x14ac:dyDescent="0.2"/>
    <row r="764" x14ac:dyDescent="0.2"/>
    <row r="765" x14ac:dyDescent="0.2"/>
    <row r="766" x14ac:dyDescent="0.2"/>
    <row r="767" x14ac:dyDescent="0.2"/>
    <row r="768" x14ac:dyDescent="0.2"/>
    <row r="769" x14ac:dyDescent="0.2"/>
    <row r="770" x14ac:dyDescent="0.2"/>
    <row r="771" x14ac:dyDescent="0.2"/>
    <row r="772" x14ac:dyDescent="0.2"/>
    <row r="773" x14ac:dyDescent="0.2"/>
    <row r="774" x14ac:dyDescent="0.2"/>
    <row r="775" x14ac:dyDescent="0.2"/>
    <row r="776" x14ac:dyDescent="0.2"/>
    <row r="777" x14ac:dyDescent="0.2"/>
    <row r="778" x14ac:dyDescent="0.2"/>
    <row r="779" x14ac:dyDescent="0.2"/>
    <row r="780" x14ac:dyDescent="0.2"/>
    <row r="781" x14ac:dyDescent="0.2"/>
    <row r="782" x14ac:dyDescent="0.2"/>
    <row r="783" x14ac:dyDescent="0.2"/>
    <row r="784" x14ac:dyDescent="0.2"/>
    <row r="785" x14ac:dyDescent="0.2"/>
    <row r="786" x14ac:dyDescent="0.2"/>
    <row r="787" x14ac:dyDescent="0.2"/>
    <row r="788" x14ac:dyDescent="0.2"/>
    <row r="789" x14ac:dyDescent="0.2"/>
    <row r="790" x14ac:dyDescent="0.2"/>
    <row r="791" x14ac:dyDescent="0.2"/>
    <row r="792" x14ac:dyDescent="0.2"/>
    <row r="793" x14ac:dyDescent="0.2"/>
    <row r="794" x14ac:dyDescent="0.2"/>
    <row r="795" x14ac:dyDescent="0.2"/>
    <row r="796" x14ac:dyDescent="0.2"/>
    <row r="797" x14ac:dyDescent="0.2"/>
    <row r="798" x14ac:dyDescent="0.2"/>
    <row r="799" x14ac:dyDescent="0.2"/>
    <row r="800" x14ac:dyDescent="0.2"/>
    <row r="801" x14ac:dyDescent="0.2"/>
    <row r="802" x14ac:dyDescent="0.2"/>
    <row r="803" x14ac:dyDescent="0.2"/>
    <row r="804" x14ac:dyDescent="0.2"/>
    <row r="805" x14ac:dyDescent="0.2"/>
    <row r="806" x14ac:dyDescent="0.2"/>
    <row r="807" x14ac:dyDescent="0.2"/>
    <row r="808" x14ac:dyDescent="0.2"/>
    <row r="809" x14ac:dyDescent="0.2"/>
    <row r="810" x14ac:dyDescent="0.2"/>
    <row r="811" x14ac:dyDescent="0.2"/>
    <row r="812" x14ac:dyDescent="0.2"/>
    <row r="813" x14ac:dyDescent="0.2"/>
    <row r="814" x14ac:dyDescent="0.2"/>
    <row r="815" x14ac:dyDescent="0.2"/>
    <row r="816" x14ac:dyDescent="0.2"/>
    <row r="817" x14ac:dyDescent="0.2"/>
    <row r="818" x14ac:dyDescent="0.2"/>
    <row r="819" x14ac:dyDescent="0.2"/>
    <row r="820" x14ac:dyDescent="0.2"/>
    <row r="821" x14ac:dyDescent="0.2"/>
    <row r="822" x14ac:dyDescent="0.2"/>
    <row r="823" x14ac:dyDescent="0.2"/>
    <row r="824" x14ac:dyDescent="0.2"/>
    <row r="825" x14ac:dyDescent="0.2"/>
    <row r="826" x14ac:dyDescent="0.2"/>
    <row r="827" x14ac:dyDescent="0.2"/>
    <row r="828" x14ac:dyDescent="0.2"/>
    <row r="829" x14ac:dyDescent="0.2"/>
    <row r="830" x14ac:dyDescent="0.2"/>
    <row r="831" x14ac:dyDescent="0.2"/>
    <row r="832" x14ac:dyDescent="0.2"/>
    <row r="833" x14ac:dyDescent="0.2"/>
    <row r="834" x14ac:dyDescent="0.2"/>
    <row r="835" x14ac:dyDescent="0.2"/>
    <row r="836" x14ac:dyDescent="0.2"/>
    <row r="837" x14ac:dyDescent="0.2"/>
    <row r="838" x14ac:dyDescent="0.2"/>
    <row r="839" x14ac:dyDescent="0.2"/>
    <row r="840" x14ac:dyDescent="0.2"/>
    <row r="841" x14ac:dyDescent="0.2"/>
    <row r="842" x14ac:dyDescent="0.2"/>
    <row r="843" x14ac:dyDescent="0.2"/>
    <row r="844" x14ac:dyDescent="0.2"/>
    <row r="845" x14ac:dyDescent="0.2"/>
    <row r="846" x14ac:dyDescent="0.2"/>
    <row r="847" x14ac:dyDescent="0.2"/>
    <row r="848" x14ac:dyDescent="0.2"/>
    <row r="849" x14ac:dyDescent="0.2"/>
    <row r="850" x14ac:dyDescent="0.2"/>
    <row r="851" x14ac:dyDescent="0.2"/>
    <row r="852" x14ac:dyDescent="0.2"/>
    <row r="853" x14ac:dyDescent="0.2"/>
    <row r="854" x14ac:dyDescent="0.2"/>
    <row r="855" x14ac:dyDescent="0.2"/>
    <row r="856" x14ac:dyDescent="0.2"/>
    <row r="857" x14ac:dyDescent="0.2"/>
    <row r="858" x14ac:dyDescent="0.2"/>
    <row r="859" x14ac:dyDescent="0.2"/>
    <row r="860" x14ac:dyDescent="0.2"/>
    <row r="861" x14ac:dyDescent="0.2"/>
    <row r="862" x14ac:dyDescent="0.2"/>
    <row r="863" x14ac:dyDescent="0.2"/>
    <row r="864" x14ac:dyDescent="0.2"/>
    <row r="865" x14ac:dyDescent="0.2"/>
    <row r="866" x14ac:dyDescent="0.2"/>
    <row r="867" x14ac:dyDescent="0.2"/>
    <row r="868" x14ac:dyDescent="0.2"/>
    <row r="869" x14ac:dyDescent="0.2"/>
    <row r="870" x14ac:dyDescent="0.2"/>
    <row r="871" x14ac:dyDescent="0.2"/>
    <row r="872" x14ac:dyDescent="0.2"/>
    <row r="873" x14ac:dyDescent="0.2"/>
    <row r="874" x14ac:dyDescent="0.2"/>
    <row r="875" x14ac:dyDescent="0.2"/>
    <row r="876" x14ac:dyDescent="0.2"/>
    <row r="877" x14ac:dyDescent="0.2"/>
    <row r="878" x14ac:dyDescent="0.2"/>
    <row r="879" x14ac:dyDescent="0.2"/>
    <row r="880" x14ac:dyDescent="0.2"/>
    <row r="881" x14ac:dyDescent="0.2"/>
    <row r="882" x14ac:dyDescent="0.2"/>
    <row r="883" x14ac:dyDescent="0.2"/>
    <row r="884" x14ac:dyDescent="0.2"/>
    <row r="885" x14ac:dyDescent="0.2"/>
    <row r="886" x14ac:dyDescent="0.2"/>
    <row r="887" x14ac:dyDescent="0.2"/>
    <row r="888" x14ac:dyDescent="0.2"/>
    <row r="889" x14ac:dyDescent="0.2"/>
    <row r="890" x14ac:dyDescent="0.2"/>
    <row r="891" x14ac:dyDescent="0.2"/>
    <row r="892" x14ac:dyDescent="0.2"/>
    <row r="893" x14ac:dyDescent="0.2"/>
    <row r="894" x14ac:dyDescent="0.2"/>
    <row r="895" x14ac:dyDescent="0.2"/>
    <row r="896" x14ac:dyDescent="0.2"/>
    <row r="897" x14ac:dyDescent="0.2"/>
    <row r="898" x14ac:dyDescent="0.2"/>
    <row r="899" x14ac:dyDescent="0.2"/>
    <row r="900" x14ac:dyDescent="0.2"/>
    <row r="901" x14ac:dyDescent="0.2"/>
    <row r="902" x14ac:dyDescent="0.2"/>
    <row r="903" x14ac:dyDescent="0.2"/>
    <row r="904" x14ac:dyDescent="0.2"/>
    <row r="905" x14ac:dyDescent="0.2"/>
    <row r="906" x14ac:dyDescent="0.2"/>
    <row r="907" x14ac:dyDescent="0.2"/>
    <row r="908" x14ac:dyDescent="0.2"/>
    <row r="909" x14ac:dyDescent="0.2"/>
    <row r="910" x14ac:dyDescent="0.2"/>
    <row r="911" x14ac:dyDescent="0.2"/>
    <row r="912" x14ac:dyDescent="0.2"/>
    <row r="913" x14ac:dyDescent="0.2"/>
    <row r="914" x14ac:dyDescent="0.2"/>
    <row r="915" x14ac:dyDescent="0.2"/>
    <row r="916" x14ac:dyDescent="0.2"/>
    <row r="917" x14ac:dyDescent="0.2"/>
    <row r="918" x14ac:dyDescent="0.2"/>
    <row r="919" x14ac:dyDescent="0.2"/>
    <row r="920" x14ac:dyDescent="0.2"/>
    <row r="921" x14ac:dyDescent="0.2"/>
    <row r="922" x14ac:dyDescent="0.2"/>
    <row r="923" x14ac:dyDescent="0.2"/>
    <row r="924" x14ac:dyDescent="0.2"/>
    <row r="925" x14ac:dyDescent="0.2"/>
    <row r="926" x14ac:dyDescent="0.2"/>
    <row r="927" x14ac:dyDescent="0.2"/>
    <row r="928" x14ac:dyDescent="0.2"/>
    <row r="929" x14ac:dyDescent="0.2"/>
    <row r="930" x14ac:dyDescent="0.2"/>
    <row r="931" x14ac:dyDescent="0.2"/>
    <row r="932" x14ac:dyDescent="0.2"/>
    <row r="933" x14ac:dyDescent="0.2"/>
    <row r="934" x14ac:dyDescent="0.2"/>
    <row r="935" x14ac:dyDescent="0.2"/>
    <row r="936" x14ac:dyDescent="0.2"/>
    <row r="937" x14ac:dyDescent="0.2"/>
    <row r="938" x14ac:dyDescent="0.2"/>
    <row r="939" x14ac:dyDescent="0.2"/>
    <row r="940" x14ac:dyDescent="0.2"/>
    <row r="941" x14ac:dyDescent="0.2"/>
    <row r="942" x14ac:dyDescent="0.2"/>
    <row r="943" x14ac:dyDescent="0.2"/>
    <row r="944" x14ac:dyDescent="0.2"/>
    <row r="945" x14ac:dyDescent="0.2"/>
    <row r="946" x14ac:dyDescent="0.2"/>
    <row r="947" x14ac:dyDescent="0.2"/>
    <row r="948" x14ac:dyDescent="0.2"/>
    <row r="949" x14ac:dyDescent="0.2"/>
    <row r="950" x14ac:dyDescent="0.2"/>
    <row r="951" x14ac:dyDescent="0.2"/>
    <row r="952" x14ac:dyDescent="0.2"/>
    <row r="953" x14ac:dyDescent="0.2"/>
    <row r="954" x14ac:dyDescent="0.2"/>
    <row r="955" x14ac:dyDescent="0.2"/>
    <row r="956" x14ac:dyDescent="0.2"/>
    <row r="957" x14ac:dyDescent="0.2"/>
    <row r="958" x14ac:dyDescent="0.2"/>
    <row r="959" x14ac:dyDescent="0.2"/>
    <row r="960" x14ac:dyDescent="0.2"/>
    <row r="961" x14ac:dyDescent="0.2"/>
    <row r="962" x14ac:dyDescent="0.2"/>
    <row r="963" x14ac:dyDescent="0.2"/>
    <row r="964" x14ac:dyDescent="0.2"/>
    <row r="965" x14ac:dyDescent="0.2"/>
    <row r="966" x14ac:dyDescent="0.2"/>
    <row r="967" x14ac:dyDescent="0.2"/>
    <row r="968" x14ac:dyDescent="0.2"/>
    <row r="969" x14ac:dyDescent="0.2"/>
    <row r="970" x14ac:dyDescent="0.2"/>
    <row r="971" x14ac:dyDescent="0.2"/>
    <row r="972" x14ac:dyDescent="0.2"/>
    <row r="973" x14ac:dyDescent="0.2"/>
    <row r="974" x14ac:dyDescent="0.2"/>
    <row r="975" x14ac:dyDescent="0.2"/>
    <row r="976" x14ac:dyDescent="0.2"/>
    <row r="977" x14ac:dyDescent="0.2"/>
    <row r="978" x14ac:dyDescent="0.2"/>
    <row r="979" x14ac:dyDescent="0.2"/>
    <row r="980" x14ac:dyDescent="0.2"/>
    <row r="981" x14ac:dyDescent="0.2"/>
    <row r="982" x14ac:dyDescent="0.2"/>
    <row r="983" x14ac:dyDescent="0.2"/>
    <row r="984" x14ac:dyDescent="0.2"/>
    <row r="985" x14ac:dyDescent="0.2"/>
    <row r="986" x14ac:dyDescent="0.2"/>
    <row r="987" x14ac:dyDescent="0.2"/>
    <row r="988" x14ac:dyDescent="0.2"/>
    <row r="989" x14ac:dyDescent="0.2"/>
    <row r="990" x14ac:dyDescent="0.2"/>
    <row r="991" x14ac:dyDescent="0.2"/>
    <row r="992" x14ac:dyDescent="0.2"/>
    <row r="993" x14ac:dyDescent="0.2"/>
    <row r="994" x14ac:dyDescent="0.2"/>
    <row r="995" x14ac:dyDescent="0.2"/>
    <row r="996" x14ac:dyDescent="0.2"/>
    <row r="997" x14ac:dyDescent="0.2"/>
    <row r="998" x14ac:dyDescent="0.2"/>
    <row r="999" x14ac:dyDescent="0.2"/>
    <row r="1000" x14ac:dyDescent="0.2"/>
    <row r="1001" x14ac:dyDescent="0.2"/>
    <row r="1002" x14ac:dyDescent="0.2"/>
    <row r="1003" x14ac:dyDescent="0.2"/>
    <row r="1004" x14ac:dyDescent="0.2"/>
    <row r="1005" x14ac:dyDescent="0.2"/>
    <row r="1006" x14ac:dyDescent="0.2"/>
    <row r="1007" x14ac:dyDescent="0.2"/>
    <row r="1008" x14ac:dyDescent="0.2"/>
    <row r="1009" x14ac:dyDescent="0.2"/>
    <row r="1010" x14ac:dyDescent="0.2"/>
    <row r="1011" x14ac:dyDescent="0.2"/>
    <row r="1012" x14ac:dyDescent="0.2"/>
    <row r="1013" x14ac:dyDescent="0.2"/>
    <row r="1014" x14ac:dyDescent="0.2"/>
    <row r="1015" x14ac:dyDescent="0.2"/>
    <row r="1016" x14ac:dyDescent="0.2"/>
    <row r="1017" x14ac:dyDescent="0.2"/>
    <row r="1018" x14ac:dyDescent="0.2"/>
    <row r="1019" x14ac:dyDescent="0.2"/>
    <row r="1020" x14ac:dyDescent="0.2"/>
    <row r="1021" x14ac:dyDescent="0.2"/>
    <row r="1022" x14ac:dyDescent="0.2"/>
    <row r="1023" x14ac:dyDescent="0.2"/>
    <row r="1024" x14ac:dyDescent="0.2"/>
    <row r="1025" x14ac:dyDescent="0.2"/>
    <row r="1026" x14ac:dyDescent="0.2"/>
    <row r="1027" x14ac:dyDescent="0.2"/>
    <row r="1028" x14ac:dyDescent="0.2"/>
    <row r="1029" x14ac:dyDescent="0.2"/>
    <row r="1030" x14ac:dyDescent="0.2"/>
    <row r="1031" x14ac:dyDescent="0.2"/>
    <row r="1032" x14ac:dyDescent="0.2"/>
    <row r="1033" x14ac:dyDescent="0.2"/>
    <row r="1034" x14ac:dyDescent="0.2"/>
    <row r="1035" x14ac:dyDescent="0.2"/>
    <row r="1036" x14ac:dyDescent="0.2"/>
    <row r="1037" x14ac:dyDescent="0.2"/>
    <row r="1038" x14ac:dyDescent="0.2"/>
    <row r="1039" x14ac:dyDescent="0.2"/>
    <row r="1040" x14ac:dyDescent="0.2"/>
    <row r="1041" x14ac:dyDescent="0.2"/>
    <row r="1042" x14ac:dyDescent="0.2"/>
    <row r="1043" x14ac:dyDescent="0.2"/>
    <row r="1044" x14ac:dyDescent="0.2"/>
    <row r="1045" x14ac:dyDescent="0.2"/>
    <row r="1046" x14ac:dyDescent="0.2"/>
    <row r="1047" x14ac:dyDescent="0.2"/>
    <row r="1048" x14ac:dyDescent="0.2"/>
    <row r="1049" x14ac:dyDescent="0.2"/>
    <row r="1050" x14ac:dyDescent="0.2"/>
    <row r="1051" x14ac:dyDescent="0.2"/>
    <row r="1052" x14ac:dyDescent="0.2"/>
    <row r="1053" x14ac:dyDescent="0.2"/>
    <row r="1054" x14ac:dyDescent="0.2"/>
    <row r="1055" x14ac:dyDescent="0.2"/>
    <row r="1056" x14ac:dyDescent="0.2"/>
    <row r="1057" x14ac:dyDescent="0.2"/>
    <row r="1058" x14ac:dyDescent="0.2"/>
    <row r="1059" x14ac:dyDescent="0.2"/>
    <row r="1060" x14ac:dyDescent="0.2"/>
    <row r="1061" x14ac:dyDescent="0.2"/>
    <row r="1062" x14ac:dyDescent="0.2"/>
    <row r="1063" x14ac:dyDescent="0.2"/>
    <row r="1064" x14ac:dyDescent="0.2"/>
    <row r="1065" x14ac:dyDescent="0.2"/>
    <row r="1066" x14ac:dyDescent="0.2"/>
    <row r="1067" x14ac:dyDescent="0.2"/>
    <row r="1068" x14ac:dyDescent="0.2"/>
    <row r="1069" x14ac:dyDescent="0.2"/>
    <row r="1070" x14ac:dyDescent="0.2"/>
    <row r="1071" x14ac:dyDescent="0.2"/>
    <row r="1072" x14ac:dyDescent="0.2"/>
    <row r="1073" x14ac:dyDescent="0.2"/>
    <row r="1074" x14ac:dyDescent="0.2"/>
    <row r="1075" x14ac:dyDescent="0.2"/>
    <row r="1076" x14ac:dyDescent="0.2"/>
    <row r="1077" x14ac:dyDescent="0.2"/>
    <row r="1078" x14ac:dyDescent="0.2"/>
    <row r="1079" x14ac:dyDescent="0.2"/>
    <row r="1080" x14ac:dyDescent="0.2"/>
    <row r="1081" x14ac:dyDescent="0.2"/>
    <row r="1082" x14ac:dyDescent="0.2"/>
    <row r="1083" x14ac:dyDescent="0.2"/>
    <row r="1084" x14ac:dyDescent="0.2"/>
    <row r="1085" x14ac:dyDescent="0.2"/>
    <row r="1086" x14ac:dyDescent="0.2"/>
    <row r="1087" x14ac:dyDescent="0.2"/>
    <row r="1088" x14ac:dyDescent="0.2"/>
    <row r="1089" x14ac:dyDescent="0.2"/>
    <row r="1090" x14ac:dyDescent="0.2"/>
    <row r="1091" x14ac:dyDescent="0.2"/>
    <row r="1092" x14ac:dyDescent="0.2"/>
    <row r="1093" x14ac:dyDescent="0.2"/>
    <row r="1094" x14ac:dyDescent="0.2"/>
    <row r="1095" x14ac:dyDescent="0.2"/>
    <row r="1096" x14ac:dyDescent="0.2"/>
    <row r="1097" x14ac:dyDescent="0.2"/>
    <row r="1098" x14ac:dyDescent="0.2"/>
    <row r="1099" x14ac:dyDescent="0.2"/>
    <row r="1100" x14ac:dyDescent="0.2"/>
    <row r="1101" x14ac:dyDescent="0.2"/>
    <row r="1102" x14ac:dyDescent="0.2"/>
    <row r="1103" x14ac:dyDescent="0.2"/>
    <row r="1104" x14ac:dyDescent="0.2"/>
    <row r="1105" x14ac:dyDescent="0.2"/>
    <row r="1106" x14ac:dyDescent="0.2"/>
    <row r="1107" x14ac:dyDescent="0.2"/>
    <row r="1108" x14ac:dyDescent="0.2"/>
    <row r="1109" x14ac:dyDescent="0.2"/>
    <row r="1110" x14ac:dyDescent="0.2"/>
    <row r="1111" x14ac:dyDescent="0.2"/>
    <row r="1112" x14ac:dyDescent="0.2"/>
    <row r="1113" x14ac:dyDescent="0.2"/>
    <row r="1114" x14ac:dyDescent="0.2"/>
    <row r="1115" x14ac:dyDescent="0.2"/>
    <row r="1116" x14ac:dyDescent="0.2"/>
    <row r="1117" x14ac:dyDescent="0.2"/>
    <row r="1118" x14ac:dyDescent="0.2"/>
    <row r="1119" x14ac:dyDescent="0.2"/>
    <row r="1120" x14ac:dyDescent="0.2"/>
    <row r="1121" x14ac:dyDescent="0.2"/>
    <row r="1122" x14ac:dyDescent="0.2"/>
    <row r="1123" x14ac:dyDescent="0.2"/>
    <row r="1124" x14ac:dyDescent="0.2"/>
    <row r="1125" x14ac:dyDescent="0.2"/>
    <row r="1126" x14ac:dyDescent="0.2"/>
    <row r="1127" x14ac:dyDescent="0.2"/>
    <row r="1128" x14ac:dyDescent="0.2"/>
    <row r="1129" x14ac:dyDescent="0.2"/>
    <row r="1130" x14ac:dyDescent="0.2"/>
    <row r="1131" x14ac:dyDescent="0.2"/>
    <row r="1132" x14ac:dyDescent="0.2"/>
    <row r="1133" x14ac:dyDescent="0.2"/>
    <row r="1134" x14ac:dyDescent="0.2"/>
    <row r="1135" x14ac:dyDescent="0.2"/>
    <row r="1136" x14ac:dyDescent="0.2"/>
    <row r="1137" x14ac:dyDescent="0.2"/>
    <row r="1138" x14ac:dyDescent="0.2"/>
    <row r="1139" x14ac:dyDescent="0.2"/>
    <row r="1140" x14ac:dyDescent="0.2"/>
    <row r="1141" x14ac:dyDescent="0.2"/>
    <row r="1142" x14ac:dyDescent="0.2"/>
    <row r="1143" x14ac:dyDescent="0.2"/>
    <row r="1144" x14ac:dyDescent="0.2"/>
    <row r="1145" x14ac:dyDescent="0.2"/>
    <row r="1146" x14ac:dyDescent="0.2"/>
    <row r="1147" x14ac:dyDescent="0.2"/>
    <row r="1148" x14ac:dyDescent="0.2"/>
    <row r="1149" x14ac:dyDescent="0.2"/>
    <row r="1150" x14ac:dyDescent="0.2"/>
    <row r="1151" x14ac:dyDescent="0.2"/>
    <row r="1152" x14ac:dyDescent="0.2"/>
    <row r="1153" x14ac:dyDescent="0.2"/>
    <row r="1154" x14ac:dyDescent="0.2"/>
    <row r="1155" x14ac:dyDescent="0.2"/>
    <row r="1156" x14ac:dyDescent="0.2"/>
    <row r="1157" x14ac:dyDescent="0.2"/>
    <row r="1158" x14ac:dyDescent="0.2"/>
    <row r="1159" x14ac:dyDescent="0.2"/>
    <row r="1160" x14ac:dyDescent="0.2"/>
    <row r="1161" x14ac:dyDescent="0.2"/>
    <row r="1162" x14ac:dyDescent="0.2"/>
    <row r="1163" x14ac:dyDescent="0.2"/>
    <row r="1164" x14ac:dyDescent="0.2"/>
    <row r="1165" x14ac:dyDescent="0.2"/>
    <row r="1166" x14ac:dyDescent="0.2"/>
    <row r="1167" x14ac:dyDescent="0.2"/>
    <row r="1168" x14ac:dyDescent="0.2"/>
    <row r="1169" x14ac:dyDescent="0.2"/>
    <row r="1170" x14ac:dyDescent="0.2"/>
    <row r="1171" x14ac:dyDescent="0.2"/>
    <row r="1172" x14ac:dyDescent="0.2"/>
    <row r="1173" x14ac:dyDescent="0.2"/>
    <row r="1174" x14ac:dyDescent="0.2"/>
    <row r="1175" x14ac:dyDescent="0.2"/>
    <row r="1176" x14ac:dyDescent="0.2"/>
    <row r="1177" x14ac:dyDescent="0.2"/>
    <row r="1178" x14ac:dyDescent="0.2"/>
    <row r="1179" x14ac:dyDescent="0.2"/>
    <row r="1180" x14ac:dyDescent="0.2"/>
    <row r="1181" x14ac:dyDescent="0.2"/>
    <row r="1182" x14ac:dyDescent="0.2"/>
    <row r="1183" x14ac:dyDescent="0.2"/>
    <row r="1184" x14ac:dyDescent="0.2"/>
    <row r="1185" x14ac:dyDescent="0.2"/>
    <row r="1186" x14ac:dyDescent="0.2"/>
    <row r="1187" x14ac:dyDescent="0.2"/>
    <row r="1188" x14ac:dyDescent="0.2"/>
    <row r="1189" x14ac:dyDescent="0.2"/>
    <row r="1190" x14ac:dyDescent="0.2"/>
    <row r="1191" x14ac:dyDescent="0.2"/>
    <row r="1192" x14ac:dyDescent="0.2"/>
    <row r="1193" x14ac:dyDescent="0.2"/>
    <row r="1194" x14ac:dyDescent="0.2"/>
    <row r="1195" x14ac:dyDescent="0.2"/>
    <row r="1196" x14ac:dyDescent="0.2"/>
    <row r="1197" x14ac:dyDescent="0.2"/>
    <row r="1198" x14ac:dyDescent="0.2"/>
    <row r="1199" x14ac:dyDescent="0.2"/>
    <row r="1200" x14ac:dyDescent="0.2"/>
    <row r="1201" x14ac:dyDescent="0.2"/>
    <row r="1202" x14ac:dyDescent="0.2"/>
    <row r="1203" x14ac:dyDescent="0.2"/>
    <row r="1204" x14ac:dyDescent="0.2"/>
    <row r="1205" x14ac:dyDescent="0.2"/>
    <row r="1206" x14ac:dyDescent="0.2"/>
    <row r="1207" x14ac:dyDescent="0.2"/>
    <row r="1208" x14ac:dyDescent="0.2"/>
    <row r="1209" x14ac:dyDescent="0.2"/>
    <row r="1210" x14ac:dyDescent="0.2"/>
    <row r="1211" x14ac:dyDescent="0.2"/>
    <row r="1212" x14ac:dyDescent="0.2"/>
    <row r="1213" x14ac:dyDescent="0.2"/>
    <row r="1214" x14ac:dyDescent="0.2"/>
    <row r="1215" x14ac:dyDescent="0.2"/>
    <row r="1216" x14ac:dyDescent="0.2"/>
    <row r="1217" x14ac:dyDescent="0.2"/>
    <row r="1218" x14ac:dyDescent="0.2"/>
    <row r="1219" x14ac:dyDescent="0.2"/>
    <row r="1220" x14ac:dyDescent="0.2"/>
    <row r="1221" x14ac:dyDescent="0.2"/>
    <row r="1222" x14ac:dyDescent="0.2"/>
    <row r="1223" x14ac:dyDescent="0.2"/>
    <row r="1224" x14ac:dyDescent="0.2"/>
    <row r="1225" x14ac:dyDescent="0.2"/>
    <row r="1226" x14ac:dyDescent="0.2"/>
    <row r="1227" x14ac:dyDescent="0.2"/>
    <row r="1228" x14ac:dyDescent="0.2"/>
    <row r="1229" x14ac:dyDescent="0.2"/>
    <row r="1230" x14ac:dyDescent="0.2"/>
    <row r="1231" x14ac:dyDescent="0.2"/>
    <row r="1232" x14ac:dyDescent="0.2"/>
    <row r="1233" x14ac:dyDescent="0.2"/>
    <row r="1234" x14ac:dyDescent="0.2"/>
    <row r="1235" x14ac:dyDescent="0.2"/>
    <row r="1236" x14ac:dyDescent="0.2"/>
    <row r="1237" x14ac:dyDescent="0.2"/>
    <row r="1238" x14ac:dyDescent="0.2"/>
    <row r="1239" x14ac:dyDescent="0.2"/>
    <row r="1240" x14ac:dyDescent="0.2"/>
    <row r="1241" x14ac:dyDescent="0.2"/>
    <row r="1242" x14ac:dyDescent="0.2"/>
    <row r="1243" x14ac:dyDescent="0.2"/>
    <row r="1244" x14ac:dyDescent="0.2"/>
    <row r="1245" x14ac:dyDescent="0.2"/>
    <row r="1246" x14ac:dyDescent="0.2"/>
    <row r="1247" x14ac:dyDescent="0.2"/>
    <row r="1248" x14ac:dyDescent="0.2"/>
    <row r="1249" x14ac:dyDescent="0.2"/>
    <row r="1250" x14ac:dyDescent="0.2"/>
    <row r="1251" x14ac:dyDescent="0.2"/>
    <row r="1252" x14ac:dyDescent="0.2"/>
    <row r="1253" x14ac:dyDescent="0.2"/>
    <row r="1254" x14ac:dyDescent="0.2"/>
    <row r="1255" x14ac:dyDescent="0.2"/>
    <row r="1256" x14ac:dyDescent="0.2"/>
    <row r="1257" x14ac:dyDescent="0.2"/>
    <row r="1258" x14ac:dyDescent="0.2"/>
    <row r="1259" x14ac:dyDescent="0.2"/>
    <row r="1260" x14ac:dyDescent="0.2"/>
    <row r="1261" x14ac:dyDescent="0.2"/>
    <row r="1262" x14ac:dyDescent="0.2"/>
    <row r="1263" x14ac:dyDescent="0.2"/>
    <row r="1264" x14ac:dyDescent="0.2"/>
    <row r="1265" x14ac:dyDescent="0.2"/>
    <row r="1266" x14ac:dyDescent="0.2"/>
    <row r="1267" x14ac:dyDescent="0.2"/>
    <row r="1268" x14ac:dyDescent="0.2"/>
    <row r="1269" x14ac:dyDescent="0.2"/>
    <row r="1270" x14ac:dyDescent="0.2"/>
    <row r="1271" x14ac:dyDescent="0.2"/>
    <row r="1272" x14ac:dyDescent="0.2"/>
    <row r="1273" x14ac:dyDescent="0.2"/>
    <row r="1274" x14ac:dyDescent="0.2"/>
    <row r="1275" x14ac:dyDescent="0.2"/>
    <row r="1276" x14ac:dyDescent="0.2"/>
    <row r="1277" x14ac:dyDescent="0.2"/>
    <row r="1278" x14ac:dyDescent="0.2"/>
    <row r="1279" x14ac:dyDescent="0.2"/>
    <row r="1280" x14ac:dyDescent="0.2"/>
    <row r="1281" x14ac:dyDescent="0.2"/>
    <row r="1282" x14ac:dyDescent="0.2"/>
    <row r="1283" x14ac:dyDescent="0.2"/>
    <row r="1284" x14ac:dyDescent="0.2"/>
    <row r="1285" x14ac:dyDescent="0.2"/>
    <row r="1286" x14ac:dyDescent="0.2"/>
    <row r="1287" x14ac:dyDescent="0.2"/>
    <row r="1288" x14ac:dyDescent="0.2"/>
    <row r="1289" x14ac:dyDescent="0.2"/>
    <row r="1290" x14ac:dyDescent="0.2"/>
    <row r="1291" x14ac:dyDescent="0.2"/>
    <row r="1292" x14ac:dyDescent="0.2"/>
    <row r="1293" x14ac:dyDescent="0.2"/>
    <row r="1294" x14ac:dyDescent="0.2"/>
    <row r="1295" x14ac:dyDescent="0.2"/>
    <row r="1296" x14ac:dyDescent="0.2"/>
    <row r="1297" x14ac:dyDescent="0.2"/>
    <row r="1298" x14ac:dyDescent="0.2"/>
    <row r="1299" x14ac:dyDescent="0.2"/>
    <row r="1300" x14ac:dyDescent="0.2"/>
    <row r="1301" x14ac:dyDescent="0.2"/>
    <row r="1302" x14ac:dyDescent="0.2"/>
    <row r="1303" x14ac:dyDescent="0.2"/>
    <row r="1304" x14ac:dyDescent="0.2"/>
    <row r="1305" x14ac:dyDescent="0.2"/>
    <row r="1306" x14ac:dyDescent="0.2"/>
    <row r="1307" x14ac:dyDescent="0.2"/>
    <row r="1308" x14ac:dyDescent="0.2"/>
    <row r="1309" x14ac:dyDescent="0.2"/>
    <row r="1310" x14ac:dyDescent="0.2"/>
    <row r="1311" x14ac:dyDescent="0.2"/>
    <row r="1312" x14ac:dyDescent="0.2"/>
    <row r="1313" x14ac:dyDescent="0.2"/>
    <row r="1314" x14ac:dyDescent="0.2"/>
    <row r="1315" x14ac:dyDescent="0.2"/>
    <row r="1316" x14ac:dyDescent="0.2"/>
    <row r="1317" x14ac:dyDescent="0.2"/>
    <row r="1318" x14ac:dyDescent="0.2"/>
    <row r="1319" x14ac:dyDescent="0.2"/>
    <row r="1320" x14ac:dyDescent="0.2"/>
    <row r="1321" x14ac:dyDescent="0.2"/>
    <row r="1322" x14ac:dyDescent="0.2"/>
    <row r="1323" x14ac:dyDescent="0.2"/>
    <row r="1324" x14ac:dyDescent="0.2"/>
    <row r="1325" x14ac:dyDescent="0.2"/>
    <row r="1326" x14ac:dyDescent="0.2"/>
    <row r="1327" x14ac:dyDescent="0.2"/>
    <row r="1328" x14ac:dyDescent="0.2"/>
    <row r="1329" x14ac:dyDescent="0.2"/>
    <row r="1330" x14ac:dyDescent="0.2"/>
    <row r="1331" x14ac:dyDescent="0.2"/>
    <row r="1332" x14ac:dyDescent="0.2"/>
    <row r="1333" x14ac:dyDescent="0.2"/>
    <row r="1334" x14ac:dyDescent="0.2"/>
    <row r="1335" x14ac:dyDescent="0.2"/>
    <row r="1336" x14ac:dyDescent="0.2"/>
    <row r="1337" x14ac:dyDescent="0.2"/>
    <row r="1338" x14ac:dyDescent="0.2"/>
    <row r="1339" x14ac:dyDescent="0.2"/>
    <row r="1340" x14ac:dyDescent="0.2"/>
    <row r="1341" x14ac:dyDescent="0.2"/>
    <row r="1342" x14ac:dyDescent="0.2"/>
    <row r="1343" x14ac:dyDescent="0.2"/>
    <row r="1344" x14ac:dyDescent="0.2"/>
    <row r="1345" x14ac:dyDescent="0.2"/>
    <row r="1346" x14ac:dyDescent="0.2"/>
    <row r="1347" x14ac:dyDescent="0.2"/>
    <row r="1348" x14ac:dyDescent="0.2"/>
    <row r="1349" x14ac:dyDescent="0.2"/>
    <row r="1350" x14ac:dyDescent="0.2"/>
    <row r="1351" x14ac:dyDescent="0.2"/>
    <row r="1352" x14ac:dyDescent="0.2"/>
    <row r="1353" x14ac:dyDescent="0.2"/>
    <row r="1354" x14ac:dyDescent="0.2"/>
    <row r="1355" x14ac:dyDescent="0.2"/>
    <row r="1356" x14ac:dyDescent="0.2"/>
    <row r="1357" x14ac:dyDescent="0.2"/>
    <row r="1358" x14ac:dyDescent="0.2"/>
    <row r="1359" x14ac:dyDescent="0.2"/>
    <row r="1360" x14ac:dyDescent="0.2"/>
    <row r="1361" x14ac:dyDescent="0.2"/>
    <row r="1362" x14ac:dyDescent="0.2"/>
    <row r="1363" x14ac:dyDescent="0.2"/>
    <row r="1364" x14ac:dyDescent="0.2"/>
    <row r="1365" x14ac:dyDescent="0.2"/>
    <row r="1366" x14ac:dyDescent="0.2"/>
    <row r="1367" x14ac:dyDescent="0.2"/>
    <row r="1368" x14ac:dyDescent="0.2"/>
    <row r="1369" x14ac:dyDescent="0.2"/>
    <row r="1370" x14ac:dyDescent="0.2"/>
    <row r="1371" x14ac:dyDescent="0.2"/>
    <row r="1372" x14ac:dyDescent="0.2"/>
    <row r="1373" x14ac:dyDescent="0.2"/>
    <row r="1374" x14ac:dyDescent="0.2"/>
    <row r="1375" x14ac:dyDescent="0.2"/>
    <row r="1376" x14ac:dyDescent="0.2"/>
    <row r="1377" x14ac:dyDescent="0.2"/>
    <row r="1378" x14ac:dyDescent="0.2"/>
    <row r="1379" x14ac:dyDescent="0.2"/>
    <row r="1380" x14ac:dyDescent="0.2"/>
    <row r="1381" x14ac:dyDescent="0.2"/>
    <row r="1382" x14ac:dyDescent="0.2"/>
    <row r="1383" x14ac:dyDescent="0.2"/>
    <row r="1384" x14ac:dyDescent="0.2"/>
    <row r="1385" x14ac:dyDescent="0.2"/>
    <row r="1386" x14ac:dyDescent="0.2"/>
    <row r="1387" x14ac:dyDescent="0.2"/>
    <row r="1388" x14ac:dyDescent="0.2"/>
    <row r="1389" x14ac:dyDescent="0.2"/>
    <row r="1390" x14ac:dyDescent="0.2"/>
    <row r="1391" x14ac:dyDescent="0.2"/>
    <row r="1392" x14ac:dyDescent="0.2"/>
    <row r="1393" x14ac:dyDescent="0.2"/>
    <row r="1394" x14ac:dyDescent="0.2"/>
    <row r="1395" x14ac:dyDescent="0.2"/>
    <row r="1396" x14ac:dyDescent="0.2"/>
    <row r="1397" x14ac:dyDescent="0.2"/>
    <row r="1398" x14ac:dyDescent="0.2"/>
    <row r="1399" x14ac:dyDescent="0.2"/>
    <row r="1400" x14ac:dyDescent="0.2"/>
    <row r="1401" x14ac:dyDescent="0.2"/>
    <row r="1402" x14ac:dyDescent="0.2"/>
    <row r="1403" x14ac:dyDescent="0.2"/>
    <row r="1404" x14ac:dyDescent="0.2"/>
    <row r="1405" x14ac:dyDescent="0.2"/>
    <row r="1406" x14ac:dyDescent="0.2"/>
    <row r="1407" x14ac:dyDescent="0.2"/>
    <row r="1408" x14ac:dyDescent="0.2"/>
    <row r="1409" x14ac:dyDescent="0.2"/>
    <row r="1410" x14ac:dyDescent="0.2"/>
    <row r="1411" x14ac:dyDescent="0.2"/>
    <row r="1412" x14ac:dyDescent="0.2"/>
    <row r="1413" x14ac:dyDescent="0.2"/>
    <row r="1414" x14ac:dyDescent="0.2"/>
    <row r="1415" x14ac:dyDescent="0.2"/>
    <row r="1416" x14ac:dyDescent="0.2"/>
    <row r="1417" x14ac:dyDescent="0.2"/>
    <row r="1418" x14ac:dyDescent="0.2"/>
    <row r="1419" x14ac:dyDescent="0.2"/>
    <row r="1420" x14ac:dyDescent="0.2"/>
    <row r="1421" x14ac:dyDescent="0.2"/>
    <row r="1422" x14ac:dyDescent="0.2"/>
    <row r="1423" x14ac:dyDescent="0.2"/>
    <row r="1424" x14ac:dyDescent="0.2"/>
    <row r="1425" x14ac:dyDescent="0.2"/>
    <row r="1426" x14ac:dyDescent="0.2"/>
    <row r="1427" x14ac:dyDescent="0.2"/>
    <row r="1428" x14ac:dyDescent="0.2"/>
    <row r="1429" x14ac:dyDescent="0.2"/>
    <row r="1430" x14ac:dyDescent="0.2"/>
    <row r="1431" x14ac:dyDescent="0.2"/>
    <row r="1432" x14ac:dyDescent="0.2"/>
    <row r="1433" x14ac:dyDescent="0.2"/>
    <row r="1434" x14ac:dyDescent="0.2"/>
    <row r="1435" x14ac:dyDescent="0.2"/>
    <row r="1436" x14ac:dyDescent="0.2"/>
    <row r="1437" x14ac:dyDescent="0.2"/>
    <row r="1438" x14ac:dyDescent="0.2"/>
    <row r="1439" x14ac:dyDescent="0.2"/>
    <row r="1440" x14ac:dyDescent="0.2"/>
    <row r="1441" x14ac:dyDescent="0.2"/>
    <row r="1442" x14ac:dyDescent="0.2"/>
    <row r="1443" x14ac:dyDescent="0.2"/>
    <row r="1444" x14ac:dyDescent="0.2"/>
    <row r="1445" x14ac:dyDescent="0.2"/>
    <row r="1446" x14ac:dyDescent="0.2"/>
    <row r="1447" x14ac:dyDescent="0.2"/>
    <row r="1448" x14ac:dyDescent="0.2"/>
    <row r="1449" x14ac:dyDescent="0.2"/>
    <row r="1450" x14ac:dyDescent="0.2"/>
    <row r="1451" x14ac:dyDescent="0.2"/>
    <row r="1452" x14ac:dyDescent="0.2"/>
    <row r="1453" x14ac:dyDescent="0.2"/>
    <row r="1454" x14ac:dyDescent="0.2"/>
    <row r="1455" x14ac:dyDescent="0.2"/>
    <row r="1456" x14ac:dyDescent="0.2"/>
    <row r="1457" x14ac:dyDescent="0.2"/>
    <row r="1458" x14ac:dyDescent="0.2"/>
    <row r="1459" x14ac:dyDescent="0.2"/>
    <row r="1460" x14ac:dyDescent="0.2"/>
    <row r="1461" x14ac:dyDescent="0.2"/>
    <row r="1462" x14ac:dyDescent="0.2"/>
    <row r="1463" x14ac:dyDescent="0.2"/>
    <row r="1464" x14ac:dyDescent="0.2"/>
    <row r="1465" x14ac:dyDescent="0.2"/>
    <row r="1466" x14ac:dyDescent="0.2"/>
    <row r="1467" x14ac:dyDescent="0.2"/>
    <row r="1468" x14ac:dyDescent="0.2"/>
    <row r="1469" x14ac:dyDescent="0.2"/>
    <row r="1470" x14ac:dyDescent="0.2"/>
    <row r="1471" x14ac:dyDescent="0.2"/>
    <row r="1472" x14ac:dyDescent="0.2"/>
  </sheetData>
  <sheetProtection selectLockedCells="1"/>
  <mergeCells count="39">
    <mergeCell ref="F56:I56"/>
    <mergeCell ref="F57:I57"/>
    <mergeCell ref="C54:D54"/>
    <mergeCell ref="F54:I54"/>
    <mergeCell ref="B30:I30"/>
    <mergeCell ref="B33:C33"/>
    <mergeCell ref="F46:I46"/>
    <mergeCell ref="F47:I47"/>
    <mergeCell ref="C48:D48"/>
    <mergeCell ref="C50:D50"/>
    <mergeCell ref="F50:I50"/>
    <mergeCell ref="C51:D51"/>
    <mergeCell ref="F51:I51"/>
    <mergeCell ref="E28:H28"/>
    <mergeCell ref="E26:H26"/>
    <mergeCell ref="E25:H25"/>
    <mergeCell ref="C53:D53"/>
    <mergeCell ref="F53:I53"/>
    <mergeCell ref="F20:I20"/>
    <mergeCell ref="F21:I21"/>
    <mergeCell ref="F22:I22"/>
    <mergeCell ref="F23:I23"/>
    <mergeCell ref="E27:H27"/>
    <mergeCell ref="C17:I17"/>
    <mergeCell ref="C18:I18"/>
    <mergeCell ref="C5:I5"/>
    <mergeCell ref="C6:I6"/>
    <mergeCell ref="C7:I7"/>
    <mergeCell ref="C4:I4"/>
    <mergeCell ref="B2:I2"/>
    <mergeCell ref="B3:I3"/>
    <mergeCell ref="C15:I15"/>
    <mergeCell ref="C16:I16"/>
    <mergeCell ref="B11:B12"/>
    <mergeCell ref="C11:I12"/>
    <mergeCell ref="C13:I14"/>
    <mergeCell ref="C8:I8"/>
    <mergeCell ref="C9:I9"/>
    <mergeCell ref="C10:I10"/>
  </mergeCells>
  <conditionalFormatting sqref="G32">
    <cfRule type="dataBar" priority="124">
      <dataBar>
        <cfvo type="num" val="#REF!"/>
        <cfvo type="num" val="#REF!"/>
        <color rgb="FF92D050"/>
      </dataBar>
      <extLst>
        <ext xmlns:x14="http://schemas.microsoft.com/office/spreadsheetml/2009/9/main" uri="{B025F937-C7B1-47D3-B67F-A62EFF666E3E}">
          <x14:id>{F1732EA6-0398-4604-854D-989BFC7A22BF}</x14:id>
        </ext>
      </extLst>
    </cfRule>
  </conditionalFormatting>
  <conditionalFormatting sqref="J35:J39 I44:J45 I32:J34 I29:J29 J42:J43 J46:J48 I40:J41">
    <cfRule type="cellIs" dxfId="23" priority="59" operator="equal">
      <formula>"ПРЕДУПРЕЖДЕНИЕ"</formula>
    </cfRule>
  </conditionalFormatting>
  <conditionalFormatting sqref="J35:J39 I44:J45 I32:J34 C48 I29:J29 J42:J43 J46:J48 I40:J41">
    <cfRule type="cellIs" dxfId="22" priority="118" operator="equal">
      <formula>"НЕПРИГОДЕН"</formula>
    </cfRule>
    <cfRule type="cellIs" dxfId="21" priority="119" operator="equal">
      <formula>"ПРИГОДЕН"</formula>
    </cfRule>
  </conditionalFormatting>
  <conditionalFormatting sqref="I28">
    <cfRule type="cellIs" dxfId="20" priority="40" operator="equal">
      <formula>"ПРЕДУПРЕЖДЕНИЕ"</formula>
    </cfRule>
  </conditionalFormatting>
  <conditionalFormatting sqref="I28">
    <cfRule type="cellIs" dxfId="19" priority="42" operator="equal">
      <formula>"ПРИГОДЕН"</formula>
    </cfRule>
  </conditionalFormatting>
  <conditionalFormatting sqref="I28">
    <cfRule type="cellIs" dxfId="18" priority="41" operator="equal">
      <formula>"НЕПРИГОДЕН"</formula>
    </cfRule>
  </conditionalFormatting>
  <conditionalFormatting sqref="I42">
    <cfRule type="cellIs" dxfId="17" priority="33" operator="equal">
      <formula>"ПРИГОДЕН"</formula>
    </cfRule>
  </conditionalFormatting>
  <conditionalFormatting sqref="I42">
    <cfRule type="cellIs" dxfId="16" priority="31" operator="equal">
      <formula>"ПРЕДУПРЕЖДЕНИЕ"</formula>
    </cfRule>
  </conditionalFormatting>
  <conditionalFormatting sqref="I42">
    <cfRule type="cellIs" dxfId="15" priority="32" operator="equal">
      <formula>"НЕПРИГОДЕН"</formula>
    </cfRule>
  </conditionalFormatting>
  <conditionalFormatting sqref="I43">
    <cfRule type="cellIs" dxfId="14" priority="18" operator="equal">
      <formula>"ПРИГОДЕН"</formula>
    </cfRule>
  </conditionalFormatting>
  <conditionalFormatting sqref="I43">
    <cfRule type="cellIs" dxfId="13" priority="16" operator="equal">
      <formula>"ПРЕДУПРЕЖДЕНИЕ"</formula>
    </cfRule>
  </conditionalFormatting>
  <conditionalFormatting sqref="I43">
    <cfRule type="cellIs" dxfId="12" priority="17" operator="equal">
      <formula>"НЕПРИГОДЕН"</formula>
    </cfRule>
  </conditionalFormatting>
  <conditionalFormatting sqref="I26">
    <cfRule type="cellIs" dxfId="11" priority="10" operator="equal">
      <formula>"ПРЕДУПРЕЖДЕНИЕ"</formula>
    </cfRule>
  </conditionalFormatting>
  <conditionalFormatting sqref="I26">
    <cfRule type="cellIs" dxfId="10" priority="11" operator="equal">
      <formula>"НЕПРИГОДЕН"</formula>
    </cfRule>
    <cfRule type="cellIs" dxfId="9" priority="12" operator="equal">
      <formula>"ПРИГОДЕН"</formula>
    </cfRule>
  </conditionalFormatting>
  <conditionalFormatting sqref="I25">
    <cfRule type="cellIs" dxfId="8" priority="7" operator="equal">
      <formula>"ПРЕДУПРЕЖДЕНИЕ"</formula>
    </cfRule>
  </conditionalFormatting>
  <conditionalFormatting sqref="I25">
    <cfRule type="cellIs" dxfId="7" priority="8" operator="equal">
      <formula>"НЕПРИГОДЕН"</formula>
    </cfRule>
    <cfRule type="cellIs" dxfId="6" priority="9" operator="equal">
      <formula>"ПРИГОДЕН"</formula>
    </cfRule>
  </conditionalFormatting>
  <conditionalFormatting sqref="I27">
    <cfRule type="cellIs" dxfId="5" priority="4" operator="equal">
      <formula>"ПРЕДУПРЕЖДЕНИЕ"</formula>
    </cfRule>
  </conditionalFormatting>
  <conditionalFormatting sqref="I27">
    <cfRule type="cellIs" dxfId="4" priority="6" operator="equal">
      <formula>"ПРИГОДЕН"</formula>
    </cfRule>
  </conditionalFormatting>
  <conditionalFormatting sqref="I27">
    <cfRule type="cellIs" dxfId="3" priority="5" operator="equal">
      <formula>"НЕПРИГОДЕН"</formula>
    </cfRule>
  </conditionalFormatting>
  <conditionalFormatting sqref="I35:I39">
    <cfRule type="cellIs" dxfId="2" priority="3" operator="equal">
      <formula>"ПРИГОДЕН"</formula>
    </cfRule>
  </conditionalFormatting>
  <conditionalFormatting sqref="I35:I39">
    <cfRule type="cellIs" dxfId="1" priority="1" operator="equal">
      <formula>"ПРЕДУПРЕЖДЕНИЕ"</formula>
    </cfRule>
  </conditionalFormatting>
  <conditionalFormatting sqref="I35:I39">
    <cfRule type="cellIs" dxfId="0" priority="2" operator="equal">
      <formula>"НЕПРИГОДЕН"</formula>
    </cfRule>
  </conditionalFormatting>
  <pageMargins left="0.43307086614173229" right="0.31496062992125984" top="0.35433070866141736" bottom="0.35433070866141736" header="0" footer="0"/>
  <pageSetup paperSize="9" scale="78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1732EA6-0398-4604-854D-989BFC7A22BF}">
            <x14:dataBar minLength="0" maxLength="100" gradient="0" axisPosition="none">
              <x14:cfvo type="num">
                <xm:f>#REF!</xm:f>
              </x14:cfvo>
              <x14:cfvo type="num">
                <xm:f>#REF!</xm:f>
              </x14:cfvo>
              <x14:negativeFillColor rgb="FF92D050"/>
            </x14:dataBar>
          </x14:cfRule>
          <xm:sqref>G32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ДАННЫЕ</vt:lpstr>
      <vt:lpstr>ОТЧЕТ О ПОВЕРКЕ</vt:lpstr>
      <vt:lpstr>'ОТЧЕТ О ПОВЕРКЕ'!Область_печати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2022-02-08T12:55:13Z</dcterms:modified>
</cp:coreProperties>
</file>